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Результат" sheetId="2" r:id="rId1"/>
    <sheet name="Лист1" sheetId="1" state="hidden" r:id="rId2"/>
  </sheets>
  <definedNames>
    <definedName name="clsAnalityc1">Лист1!$U$7:$U$21</definedName>
    <definedName name="clsAnalityc2">Лист1!$V$7:$V$21</definedName>
    <definedName name="clsAnalityc3">Лист1!$W$7:$W$21</definedName>
    <definedName name="ColTotalAnalityc1">Лист1!$K$22</definedName>
    <definedName name="ColTotalAnalityc2">Лист1!$L$22</definedName>
    <definedName name="ColTotalAnalityc3">Лист1!$M$22</definedName>
    <definedName name="ColTotalCSR1">Лист1!$E$22</definedName>
    <definedName name="ColTotalCSR2">Лист1!$F$22</definedName>
    <definedName name="ColTotalCSR3">Лист1!$G$22</definedName>
    <definedName name="ColTotalCSR4">Лист1!$H$22</definedName>
    <definedName name="ColTotalFKR1">Лист1!$C$22</definedName>
    <definedName name="ColTotalFKR2">Лист1!$D$22</definedName>
    <definedName name="ColTotalGRBS">Лист1!$B$22</definedName>
    <definedName name="ColTotalSubEKR">Лист1!$J$22</definedName>
    <definedName name="CSR">Лист1!$R$22</definedName>
    <definedName name="FKR">Лист1!$Q$22</definedName>
    <definedName name="Footer">Лист1!$B$24:$AA$27</definedName>
    <definedName name="GRBS">Лист1!$P$22</definedName>
    <definedName name="Header">Лист1!$B$1:$AA$8</definedName>
    <definedName name="Row">Лист1!$B$22:$AA$22</definedName>
    <definedName name="SubEKR">Лист1!$T$22</definedName>
    <definedName name="Total">Лист1!$B$23:$AA$23</definedName>
    <definedName name="TotalAnalityc1">Лист1!$B$19:$AA$19</definedName>
    <definedName name="TotalAnalityc2">Лист1!$B$20:$AA$20</definedName>
    <definedName name="TotalAnalityc3">Лист1!$B$21:$AA$21</definedName>
    <definedName name="TotalCSRXX00000000">Лист1!$B$13:$AA$13</definedName>
    <definedName name="TotalCSRXXX0000000">Лист1!$B$14:$AA$14</definedName>
    <definedName name="TotalCSRXXXXX00000">Лист1!$B$15:$AA$15</definedName>
    <definedName name="TotalCSRXXXXXXXXXX">Лист1!$B$16:$AA$16</definedName>
    <definedName name="TotalFKRXX00">Лист1!$B$11:$AA$11</definedName>
    <definedName name="TotalFKRXXXX">Лист1!$B$12:$AA$12</definedName>
    <definedName name="TotalGRBS">Лист1!$B$10:$AA$10</definedName>
    <definedName name="TotalSubEKR">Лист1!$B$18:$AA$18</definedName>
    <definedName name="TotalVR">Лист1!$B$17:$AA$17</definedName>
    <definedName name="VR">Лист1!$S$22</definedName>
    <definedName name="Year1">Лист1!$X$22</definedName>
    <definedName name="Year2">Лист1!$Y$22</definedName>
    <definedName name="Year3">Лист1!$AA$22</definedName>
    <definedName name="_xlnm.Print_Titles" localSheetId="0">Результат!$13:$14</definedName>
  </definedNames>
  <calcPr calcId="145621"/>
</workbook>
</file>

<file path=xl/calcChain.xml><?xml version="1.0" encoding="utf-8"?>
<calcChain xmlns="http://schemas.openxmlformats.org/spreadsheetml/2006/main">
  <c r="K620" i="2" l="1"/>
  <c r="K619" i="2"/>
  <c r="K206" i="2"/>
  <c r="K207" i="2"/>
  <c r="K97" i="2" l="1"/>
  <c r="K241" i="2"/>
  <c r="K126" i="2"/>
  <c r="K350" i="2"/>
  <c r="K394" i="2"/>
  <c r="K931" i="2" l="1"/>
  <c r="K938" i="2"/>
  <c r="K912" i="2"/>
  <c r="K880" i="2"/>
  <c r="K882" i="2"/>
  <c r="K878" i="2"/>
  <c r="K874" i="2"/>
  <c r="K844" i="2"/>
  <c r="K842" i="2"/>
  <c r="K660" i="2"/>
  <c r="K523" i="2"/>
  <c r="K521" i="2"/>
  <c r="K484" i="2"/>
  <c r="K386" i="2"/>
  <c r="K337" i="2"/>
  <c r="K285" i="2"/>
  <c r="K251" i="2" l="1"/>
  <c r="K852" i="2" l="1"/>
  <c r="K551" i="2"/>
  <c r="K399" i="2"/>
  <c r="K359" i="2"/>
  <c r="K213" i="2"/>
  <c r="K570" i="2"/>
  <c r="K100" i="2" l="1"/>
  <c r="K943" i="2"/>
  <c r="K935" i="2" l="1"/>
  <c r="K836" i="2"/>
  <c r="K810" i="2"/>
  <c r="K783" i="2"/>
  <c r="K744" i="2"/>
  <c r="K746" i="2"/>
  <c r="K741" i="2"/>
  <c r="K559" i="2"/>
  <c r="K557" i="2"/>
  <c r="K530" i="2"/>
  <c r="K529" i="2" s="1"/>
  <c r="K528" i="2" s="1"/>
  <c r="K491" i="2"/>
  <c r="K740" i="2" l="1"/>
  <c r="K165" i="2"/>
  <c r="K109" i="2"/>
  <c r="K708" i="2" l="1"/>
  <c r="K161" i="2"/>
  <c r="K160" i="2" s="1"/>
  <c r="K861" i="2"/>
  <c r="K859" i="2"/>
  <c r="K857" i="2"/>
  <c r="K855" i="2"/>
  <c r="K850" i="2"/>
  <c r="K848" i="2"/>
  <c r="K840" i="2"/>
  <c r="K839" i="2" s="1"/>
  <c r="K834" i="2"/>
  <c r="K832" i="2"/>
  <c r="K830" i="2"/>
  <c r="K827" i="2"/>
  <c r="K826" i="2" s="1"/>
  <c r="K824" i="2"/>
  <c r="K822" i="2"/>
  <c r="K820" i="2"/>
  <c r="K818" i="2"/>
  <c r="K813" i="2"/>
  <c r="K808" i="2"/>
  <c r="K804" i="2"/>
  <c r="K802" i="2"/>
  <c r="K800" i="2"/>
  <c r="K798" i="2"/>
  <c r="K776" i="2"/>
  <c r="K794" i="2"/>
  <c r="K793" i="2" s="1"/>
  <c r="K791" i="2"/>
  <c r="K789" i="2"/>
  <c r="K786" i="2"/>
  <c r="K781" i="2"/>
  <c r="K779" i="2"/>
  <c r="K772" i="2"/>
  <c r="K770" i="2"/>
  <c r="K768" i="2"/>
  <c r="K766" i="2"/>
  <c r="K762" i="2"/>
  <c r="K760" i="2"/>
  <c r="K756" i="2"/>
  <c r="K758" i="2"/>
  <c r="K751" i="2"/>
  <c r="K749" i="2"/>
  <c r="K737" i="2"/>
  <c r="K734" i="2"/>
  <c r="K732" i="2"/>
  <c r="K729" i="2"/>
  <c r="K726" i="2"/>
  <c r="K724" i="2"/>
  <c r="K722" i="2"/>
  <c r="K720" i="2"/>
  <c r="K718" i="2"/>
  <c r="K716" i="2"/>
  <c r="K713" i="2"/>
  <c r="K712" i="2" s="1"/>
  <c r="K710" i="2"/>
  <c r="K705" i="2"/>
  <c r="K703" i="2"/>
  <c r="K701" i="2"/>
  <c r="K699" i="2"/>
  <c r="K697" i="2"/>
  <c r="K695" i="2"/>
  <c r="K691" i="2"/>
  <c r="K693" i="2"/>
  <c r="K689" i="2"/>
  <c r="K680" i="2"/>
  <c r="K676" i="2"/>
  <c r="K668" i="2"/>
  <c r="K659" i="2"/>
  <c r="K658" i="2" s="1"/>
  <c r="K656" i="2"/>
  <c r="K655" i="2" s="1"/>
  <c r="K653" i="2"/>
  <c r="K652" i="2" s="1"/>
  <c r="K649" i="2"/>
  <c r="K647" i="2"/>
  <c r="K645" i="2"/>
  <c r="K635" i="2"/>
  <c r="K629" i="2"/>
  <c r="K627" i="2"/>
  <c r="K625" i="2"/>
  <c r="K623" i="2"/>
  <c r="K621" i="2"/>
  <c r="K616" i="2"/>
  <c r="K614" i="2"/>
  <c r="K612" i="2"/>
  <c r="K609" i="2"/>
  <c r="K607" i="2"/>
  <c r="K605" i="2"/>
  <c r="K596" i="2"/>
  <c r="K595" i="2" s="1"/>
  <c r="K594" i="2" s="1"/>
  <c r="K592" i="2"/>
  <c r="K591" i="2"/>
  <c r="K590" i="2" s="1"/>
  <c r="K588" i="2"/>
  <c r="K583" i="2"/>
  <c r="K581" i="2"/>
  <c r="K578" i="2"/>
  <c r="K576" i="2"/>
  <c r="K568" i="2"/>
  <c r="K566" i="2"/>
  <c r="K564" i="2"/>
  <c r="K561" i="2"/>
  <c r="K556" i="2" s="1"/>
  <c r="K553" i="2"/>
  <c r="K550" i="2" s="1"/>
  <c r="K546" i="2"/>
  <c r="K545" i="2" s="1"/>
  <c r="K544" i="2" s="1"/>
  <c r="K542" i="2"/>
  <c r="K541" i="2" s="1"/>
  <c r="K540" i="2" s="1"/>
  <c r="K538" i="2"/>
  <c r="K537" i="2" s="1"/>
  <c r="K536" i="2" s="1"/>
  <c r="K534" i="2"/>
  <c r="K533" i="2" s="1"/>
  <c r="K532" i="2" s="1"/>
  <c r="K525" i="2"/>
  <c r="K520" i="2" s="1"/>
  <c r="K518" i="2"/>
  <c r="K516" i="2"/>
  <c r="K515" i="2" s="1"/>
  <c r="K512" i="2"/>
  <c r="K510" i="2"/>
  <c r="K467" i="2"/>
  <c r="K500" i="2"/>
  <c r="K490" i="2" s="1"/>
  <c r="K506" i="2"/>
  <c r="K504" i="2"/>
  <c r="K488" i="2"/>
  <c r="K487" i="2" s="1"/>
  <c r="K483" i="2"/>
  <c r="K480" i="2"/>
  <c r="K479" i="2" s="1"/>
  <c r="K477" i="2"/>
  <c r="K474" i="2"/>
  <c r="K472" i="2"/>
  <c r="K469" i="2"/>
  <c r="K464" i="2"/>
  <c r="K462" i="2"/>
  <c r="K460" i="2"/>
  <c r="K457" i="2"/>
  <c r="K454" i="2"/>
  <c r="K451" i="2"/>
  <c r="K448" i="2"/>
  <c r="K447" i="2" s="1"/>
  <c r="K445" i="2"/>
  <c r="K444" i="2" s="1"/>
  <c r="K442" i="2"/>
  <c r="K440" i="2"/>
  <c r="K435" i="2"/>
  <c r="K433" i="2"/>
  <c r="K429" i="2"/>
  <c r="K428" i="2" s="1"/>
  <c r="K427" i="2" s="1"/>
  <c r="K424" i="2"/>
  <c r="K422" i="2"/>
  <c r="K420" i="2"/>
  <c r="K418" i="2"/>
  <c r="K416" i="2"/>
  <c r="K409" i="2"/>
  <c r="K408" i="2" s="1"/>
  <c r="K407" i="2" s="1"/>
  <c r="K405" i="2"/>
  <c r="K404" i="2" s="1"/>
  <c r="K403" i="2" s="1"/>
  <c r="K396" i="2"/>
  <c r="K390" i="2" s="1"/>
  <c r="K389" i="2" s="1"/>
  <c r="K391" i="2"/>
  <c r="K385" i="2"/>
  <c r="K383" i="2"/>
  <c r="K381" i="2"/>
  <c r="K377" i="2"/>
  <c r="K376" i="2" s="1"/>
  <c r="K374" i="2"/>
  <c r="K372" i="2"/>
  <c r="K369" i="2"/>
  <c r="K367" i="2"/>
  <c r="K365" i="2"/>
  <c r="K363" i="2"/>
  <c r="K514" i="2" l="1"/>
  <c r="K432" i="2"/>
  <c r="K847" i="2"/>
  <c r="K817" i="2"/>
  <c r="K829" i="2"/>
  <c r="K838" i="2"/>
  <c r="K765" i="2"/>
  <c r="K764" i="2" s="1"/>
  <c r="K450" i="2"/>
  <c r="K563" i="2"/>
  <c r="K555" i="2" s="1"/>
  <c r="K807" i="2"/>
  <c r="K806" i="2" s="1"/>
  <c r="K575" i="2"/>
  <c r="K611" i="2"/>
  <c r="K651" i="2"/>
  <c r="K748" i="2"/>
  <c r="K739" i="2" s="1"/>
  <c r="K797" i="2"/>
  <c r="K796" i="2" s="1"/>
  <c r="K667" i="2"/>
  <c r="K666" i="2" s="1"/>
  <c r="K618" i="2" s="1"/>
  <c r="K380" i="2"/>
  <c r="K379" i="2" s="1"/>
  <c r="K459" i="2"/>
  <c r="K471" i="2"/>
  <c r="K527" i="2"/>
  <c r="K580" i="2"/>
  <c r="K604" i="2"/>
  <c r="K715" i="2"/>
  <c r="K854" i="2"/>
  <c r="K549" i="2"/>
  <c r="K587" i="2"/>
  <c r="K586" i="2" s="1"/>
  <c r="K755" i="2"/>
  <c r="K754" i="2" s="1"/>
  <c r="K707" i="2"/>
  <c r="K644" i="2"/>
  <c r="K643" i="2" s="1"/>
  <c r="K688" i="2"/>
  <c r="K728" i="2"/>
  <c r="K775" i="2"/>
  <c r="K774" i="2" s="1"/>
  <c r="K482" i="2"/>
  <c r="K402" i="2"/>
  <c r="K509" i="2"/>
  <c r="K508" i="2" s="1"/>
  <c r="K503" i="2"/>
  <c r="K502" i="2" s="1"/>
  <c r="K431" i="2"/>
  <c r="K415" i="2"/>
  <c r="K414" i="2" s="1"/>
  <c r="K439" i="2"/>
  <c r="K466" i="2"/>
  <c r="K371" i="2"/>
  <c r="K361" i="2"/>
  <c r="K357" i="2"/>
  <c r="K355" i="2"/>
  <c r="K345" i="2"/>
  <c r="K346" i="2"/>
  <c r="K866" i="2"/>
  <c r="K868" i="2"/>
  <c r="K870" i="2"/>
  <c r="K872" i="2"/>
  <c r="K876" i="2"/>
  <c r="K884" i="2"/>
  <c r="K886" i="2"/>
  <c r="K888" i="2"/>
  <c r="K890" i="2"/>
  <c r="K892" i="2"/>
  <c r="K894" i="2"/>
  <c r="K896" i="2"/>
  <c r="K898" i="2"/>
  <c r="K900" i="2"/>
  <c r="K902" i="2"/>
  <c r="K904" i="2"/>
  <c r="K906" i="2"/>
  <c r="K908" i="2"/>
  <c r="K910" i="2"/>
  <c r="K913" i="2"/>
  <c r="K917" i="2"/>
  <c r="K921" i="2"/>
  <c r="K927" i="2"/>
  <c r="K932" i="2"/>
  <c r="K340" i="2"/>
  <c r="K333" i="2"/>
  <c r="K331" i="2"/>
  <c r="K329" i="2"/>
  <c r="K327" i="2"/>
  <c r="K325" i="2"/>
  <c r="K322" i="2"/>
  <c r="K314" i="2"/>
  <c r="K311" i="2"/>
  <c r="K308" i="2"/>
  <c r="K306" i="2"/>
  <c r="K304" i="2"/>
  <c r="K301" i="2"/>
  <c r="K297" i="2"/>
  <c r="K299" i="2"/>
  <c r="K276" i="2"/>
  <c r="K268" i="2"/>
  <c r="K260" i="2"/>
  <c r="K259" i="2" s="1"/>
  <c r="K256" i="2"/>
  <c r="K255" i="2" s="1"/>
  <c r="K249" i="2"/>
  <c r="K253" i="2"/>
  <c r="K246" i="2"/>
  <c r="K245" i="2" s="1"/>
  <c r="K238" i="2"/>
  <c r="K235" i="2"/>
  <c r="K231" i="2"/>
  <c r="K229" i="2"/>
  <c r="K227" i="2"/>
  <c r="K224" i="2"/>
  <c r="K223" i="2" s="1"/>
  <c r="K221" i="2"/>
  <c r="K219" i="2"/>
  <c r="K217" i="2"/>
  <c r="K215" i="2"/>
  <c r="K211" i="2"/>
  <c r="K209" i="2"/>
  <c r="K204" i="2"/>
  <c r="K202" i="2"/>
  <c r="K200" i="2"/>
  <c r="K198" i="2"/>
  <c r="K196" i="2"/>
  <c r="K193" i="2"/>
  <c r="K189" i="2"/>
  <c r="K185" i="2"/>
  <c r="K180" i="2"/>
  <c r="K177" i="2"/>
  <c r="K175" i="2"/>
  <c r="K172" i="2"/>
  <c r="K169" i="2"/>
  <c r="K158" i="2"/>
  <c r="K151" i="2"/>
  <c r="K156" i="2"/>
  <c r="K146" i="2"/>
  <c r="K149" i="2"/>
  <c r="K131" i="2"/>
  <c r="K134" i="2"/>
  <c r="K136" i="2"/>
  <c r="K138" i="2"/>
  <c r="K140" i="2"/>
  <c r="K142" i="2"/>
  <c r="K144" i="2"/>
  <c r="K121" i="2"/>
  <c r="K120" i="2" s="1"/>
  <c r="K119" i="2" s="1"/>
  <c r="K118" i="2" s="1"/>
  <c r="K108" i="2"/>
  <c r="K107" i="2" s="1"/>
  <c r="K105" i="2"/>
  <c r="K103" i="2"/>
  <c r="K93" i="2"/>
  <c r="K91" i="2"/>
  <c r="K89" i="2"/>
  <c r="K87" i="2"/>
  <c r="K85" i="2"/>
  <c r="K83" i="2"/>
  <c r="K81" i="2"/>
  <c r="K79" i="2"/>
  <c r="K77" i="2"/>
  <c r="K75" i="2"/>
  <c r="K73" i="2"/>
  <c r="K71" i="2"/>
  <c r="K69" i="2"/>
  <c r="K67" i="2"/>
  <c r="K65" i="2"/>
  <c r="K63" i="2"/>
  <c r="K61" i="2"/>
  <c r="K59" i="2"/>
  <c r="K55" i="2"/>
  <c r="K53" i="2"/>
  <c r="K51" i="2"/>
  <c r="K49" i="2"/>
  <c r="K45" i="2"/>
  <c r="K43" i="2"/>
  <c r="K41" i="2"/>
  <c r="K39" i="2"/>
  <c r="K34" i="2"/>
  <c r="K33" i="2" s="1"/>
  <c r="K32" i="2" s="1"/>
  <c r="K29" i="2"/>
  <c r="K27" i="2"/>
  <c r="K24" i="2"/>
  <c r="K22" i="2"/>
  <c r="K20" i="2"/>
  <c r="K18" i="2"/>
  <c r="K865" i="2" l="1"/>
  <c r="K248" i="2"/>
  <c r="K846" i="2"/>
  <c r="K816" i="2"/>
  <c r="K574" i="2"/>
  <c r="K603" i="2"/>
  <c r="K585" i="2" s="1"/>
  <c r="K687" i="2"/>
  <c r="K686" i="2" s="1"/>
  <c r="K548" i="2"/>
  <c r="K336" i="2"/>
  <c r="K335" i="2" s="1"/>
  <c r="K753" i="2"/>
  <c r="K413" i="2"/>
  <c r="K125" i="2"/>
  <c r="K124" i="2" s="1"/>
  <c r="K438" i="2"/>
  <c r="K437" i="2" s="1"/>
  <c r="K321" i="2"/>
  <c r="K320" i="2" s="1"/>
  <c r="K344" i="2"/>
  <c r="K343" i="2" s="1"/>
  <c r="K267" i="2"/>
  <c r="K258" i="2" s="1"/>
  <c r="K310" i="2"/>
  <c r="K179" i="2"/>
  <c r="K916" i="2"/>
  <c r="K296" i="2"/>
  <c r="K96" i="2"/>
  <c r="K95" i="2" s="1"/>
  <c r="K38" i="2"/>
  <c r="K37" i="2" s="1"/>
  <c r="K48" i="2"/>
  <c r="K47" i="2" s="1"/>
  <c r="K58" i="2"/>
  <c r="K57" i="2" s="1"/>
  <c r="K226" i="2"/>
  <c r="K17" i="2"/>
  <c r="K16" i="2" s="1"/>
  <c r="K15" i="2" s="1"/>
  <c r="K164" i="2"/>
  <c r="K234" i="2"/>
  <c r="K864" i="2" l="1"/>
  <c r="K863" i="2"/>
  <c r="K815" i="2"/>
  <c r="K233" i="2"/>
  <c r="K163" i="2"/>
  <c r="K941" i="2"/>
  <c r="K295" i="2"/>
  <c r="K294" i="2" s="1"/>
  <c r="K36" i="2"/>
  <c r="K123" i="2" l="1"/>
  <c r="K915" i="2" s="1"/>
  <c r="K942" i="2" s="1"/>
</calcChain>
</file>

<file path=xl/sharedStrings.xml><?xml version="1.0" encoding="utf-8"?>
<sst xmlns="http://schemas.openxmlformats.org/spreadsheetml/2006/main" count="2376" uniqueCount="1056">
  <si>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</si>
  <si>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</si>
  <si>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"Реализация комплекса мер, обеспечивающих развитие системы дополнительного образования детей"</t>
  </si>
  <si>
    <t>0330100000</t>
  </si>
  <si>
    <t>Обеспечение деятельности подведомственных учреждений - станция юных техников</t>
  </si>
  <si>
    <t>0330101010</t>
  </si>
  <si>
    <t>Обеспечение деятельности подведомственных учреждений - дом детского творчества</t>
  </si>
  <si>
    <t>0330101020</t>
  </si>
  <si>
    <t>Обеспечение деятельности подведомственных учреждений - музыкальные школы</t>
  </si>
  <si>
    <t>0330101050</t>
  </si>
  <si>
    <t>Основное мероприятие "Развитие системы конкурсных мероприятий, направленных на выявление и поддержку талантливых детей и молодежи"</t>
  </si>
  <si>
    <t>0330200000</t>
  </si>
  <si>
    <t>Создание условий для выявления и развития талантов детей</t>
  </si>
  <si>
    <t>0330201100</t>
  </si>
  <si>
    <t>Основное мероприятие "Строительство и реконструкция, ремонт учреждений дополнительного образования"</t>
  </si>
  <si>
    <t>0330300000</t>
  </si>
  <si>
    <t>Расходы за счет субсидии на капитальные вложения в школы искусств</t>
  </si>
  <si>
    <t>0330364470</t>
  </si>
  <si>
    <t>Расходы за счет местного бюджета на капитальные вложения в школы искусств</t>
  </si>
  <si>
    <t>03303S1090</t>
  </si>
  <si>
    <t>0330400000</t>
  </si>
  <si>
    <t>Расходы за счет субвенции на реализацию мер социальной поддержки и социального обеспечения детей-сирот и детей, оставшихся без попечения родителей, лиц из их числа, лиц, потерявших в период обучения обоих родителей или единственного родителя, обучающихся по очной форме обучения в муниципальных и частных образовательных организациях высшего образования в Московской области</t>
  </si>
  <si>
    <t>0330462060</t>
  </si>
  <si>
    <t>0340000000</t>
  </si>
  <si>
    <t>Основное мероприятие "Создание условий для реализации полномочий органов местного самоуправления в сфере образования"</t>
  </si>
  <si>
    <t>0340100000</t>
  </si>
  <si>
    <t>Расходы на обеспечение деятельности Управления образования</t>
  </si>
  <si>
    <t>0340104000</t>
  </si>
  <si>
    <t>Иные выплаты персоналу государственных (муниципальных) органов, за исключением фонда оплаты труда</t>
  </si>
  <si>
    <t>122</t>
  </si>
  <si>
    <t>Основное мероприятие "Финансовое обеспечение деятельности прочих организаций, осуществляющих методическое, информационное, бухгалтерское и хозяйственное обслуживание"</t>
  </si>
  <si>
    <t>0340200000</t>
  </si>
  <si>
    <t>Обеспечение деятельности подведомственных учреждений - методическая работа</t>
  </si>
  <si>
    <t>0340201010</t>
  </si>
  <si>
    <t>Обеспечение деятельности подведомственных учреждений - хозяйственное обслуживание</t>
  </si>
  <si>
    <t>0340201020</t>
  </si>
  <si>
    <t>Уплата прочих налогов, сборов</t>
  </si>
  <si>
    <t>852</t>
  </si>
  <si>
    <t>Обеспечение деятельности подведомственных учреждений - централизованная бухгалтерия</t>
  </si>
  <si>
    <t>0340201030</t>
  </si>
  <si>
    <t>Муниципальная программа "Социальная защита населения городского округа Клин" на 2017-2021 годы</t>
  </si>
  <si>
    <t>0400000000</t>
  </si>
  <si>
    <t>Подпрограмма "Социальная поддержка "</t>
  </si>
  <si>
    <t>0410000000</t>
  </si>
  <si>
    <t>Основное мероприятие "Предоставление мер социальной поддержки гражданам"</t>
  </si>
  <si>
    <t>0410100000</t>
  </si>
  <si>
    <t>Осуществление единовременных денежных выплат гражданам, попавшим в трудную жизненную ситуацию</t>
  </si>
  <si>
    <t>0410101010</t>
  </si>
  <si>
    <t>Пособия, компенсации, меры социальной поддержки по публичным нормативным обязательствам</t>
  </si>
  <si>
    <t>313</t>
  </si>
  <si>
    <t>Оказание материальной помощи инвалидам по зрению</t>
  </si>
  <si>
    <t>0410101020</t>
  </si>
  <si>
    <t>Оказание материальной помощи и оплата жилищно-коммунальных услуг гражданам, заключившим договора пожизненного содержание с иждивением с Администрацией городского округа Клин</t>
  </si>
  <si>
    <t>0410101030</t>
  </si>
  <si>
    <t>Предоставление отдельным категориям граждан льгот по оплате жилищно-коммунальных услуг (семьи военнослужащих, погибших в ходе боевых действий)</t>
  </si>
  <si>
    <t>0410101040</t>
  </si>
  <si>
    <t xml:space="preserve">Оказание единовременной материальной помощи ветеранам, участникам Великой Отечественной войны в связи с празднованием Дня Победы </t>
  </si>
  <si>
    <t>0410101070</t>
  </si>
  <si>
    <t xml:space="preserve">Выплата ежемесячной денежной компенсации по оплате за жилищно-коммунальные услуги за жилые помещения, закрепленные за детьми-сиротами, оставшимся без попечения родителей по решению представительного органа местного самоуправления </t>
  </si>
  <si>
    <t>0410101080</t>
  </si>
  <si>
    <t>Основное мероприятие "Предоставление гражданам субсидии на оплату жилого помещения и коммунальных услуг"</t>
  </si>
  <si>
    <t>0410200000</t>
  </si>
  <si>
    <t>0410261410</t>
  </si>
  <si>
    <t>0410261420</t>
  </si>
  <si>
    <t>Подпрограмма "Формирование комфортной (безбарьерной) среды жизнедеятельности для инвалидов и других маломобильных групп населения"</t>
  </si>
  <si>
    <t>0420000000</t>
  </si>
  <si>
    <t>Основное мероприятие "Формирование комфортной (безбарьерной) среды жизнедеятельности для инвалидов и других маломобильных групп населения"</t>
  </si>
  <si>
    <t>0420100000</t>
  </si>
  <si>
    <t>Обеспечение беспрепятственного доступа инвалидов и других маломобильных групп населения к объектам инженерной, транспортной и социальной инфраструктуры</t>
  </si>
  <si>
    <t>0420101010</t>
  </si>
  <si>
    <t>Обустройство мест специальной парковки на дворовых территориях и автостоянках для спецтранспорта инвалидов</t>
  </si>
  <si>
    <t>0420101040</t>
  </si>
  <si>
    <t>Обустройство посадочных площадок на автобусных остановках-пандусные съезды, ступеньки, укрытия</t>
  </si>
  <si>
    <t>0420101050</t>
  </si>
  <si>
    <t>Обустройство пандусными съездами дворовых территорий и улиц города (безбарьерный маршрут)</t>
  </si>
  <si>
    <t>0420101060</t>
  </si>
  <si>
    <t>Расходы за счет местного бюджета на софинансирование субсидии на реализацию мероприятий по созданию доступной среды жизнедеятельности инвалидов и других маломобильных групп населения в муниципальных учреждениях физической культуры и спорта</t>
  </si>
  <si>
    <t>04201L1020</t>
  </si>
  <si>
    <t>Расходы за счет субсидии 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 в муниципальных объектах культуры, физической культуры и спорта</t>
  </si>
  <si>
    <t>04201R0271</t>
  </si>
  <si>
    <t>Подпрограмма "Развитие системы отдыха и оздоровления детей"</t>
  </si>
  <si>
    <t>0430000000</t>
  </si>
  <si>
    <t>Основное мероприятие "Организация отдыха детей в каникулярное время"</t>
  </si>
  <si>
    <t>0430100000</t>
  </si>
  <si>
    <t>Расходы за счет субсидии на  мероприятия  по организации отдыха детей в каникулярное время</t>
  </si>
  <si>
    <t>0430162190</t>
  </si>
  <si>
    <t>Расходы за счет местного бюджета на  мероприятия  по организации отдыха детей в каникулярное время</t>
  </si>
  <si>
    <t>04301S1010</t>
  </si>
  <si>
    <t>Муниципальная программа "Физическая культура, спорт и молодежная политика городского округа Клин" на 2017-2021 годы</t>
  </si>
  <si>
    <t>0500000000</t>
  </si>
  <si>
    <t>Подпрограмма "Развитие физической культуры и спорта"</t>
  </si>
  <si>
    <t>0510000000</t>
  </si>
  <si>
    <t>Основное мероприятие "Создание условий для вовлечения жителей в систематические занятия физической культурой и спортом"</t>
  </si>
  <si>
    <t>0510100000</t>
  </si>
  <si>
    <t>Обеспечение деятельности подведомственных  учреждений - физкультурные  учреждения</t>
  </si>
  <si>
    <t>0510101010</t>
  </si>
  <si>
    <t>Обеспечение деятельности учреждений за счет межбюджетных трансфертов от городского поселения Клин -физкультурные учреждения</t>
  </si>
  <si>
    <t>0510102010</t>
  </si>
  <si>
    <t>Обеспечение деятельности учреждений за счет межбюджетных трансфертов от городского поселения Высоковск - физкультурные учреждения</t>
  </si>
  <si>
    <t>0510103010</t>
  </si>
  <si>
    <t>Обеспечение деятельности учреждений  за счет межбюджетных трансфертов от городского поселения Решетниково - физкультурные учреждения</t>
  </si>
  <si>
    <t>0510104010</t>
  </si>
  <si>
    <t>Обеспечение деятельности учреждений    за счет межбюджетных трансфертов от сельского поселения Воздвиженское -физкультурные учреждения</t>
  </si>
  <si>
    <t>0510105010</t>
  </si>
  <si>
    <t>Обеспечение деятельности учреждений за счет межбюджетных трансфертов от сельского поселения Воронинское - физкультурные учреждения</t>
  </si>
  <si>
    <t>0510106010</t>
  </si>
  <si>
    <t>Обеспечение деятельности учреждений за счет межбюджетных трансфертов от сельского поселения Зубовское - физкультурные учреждения</t>
  </si>
  <si>
    <t>0510107010</t>
  </si>
  <si>
    <t>Обеспечение деятельности учреждений за счет межбюджетных трансфертов от сельского поселения Нудольское - физкультурные учреждения</t>
  </si>
  <si>
    <t>0510108010</t>
  </si>
  <si>
    <t>Обеспечение деятельности учреждений за счет межбюджетных трансфертов от сельского поселения Петровское - физкультурные учреждения</t>
  </si>
  <si>
    <t>0510109010</t>
  </si>
  <si>
    <t>Основное мероприятие "Создание объектов физической культуры и спорта"</t>
  </si>
  <si>
    <t>0510200000</t>
  </si>
  <si>
    <t>0510264490</t>
  </si>
  <si>
    <t>Расходы на софинансирование субсидии на проектирование и реконструкцию муниципальных стадионов</t>
  </si>
  <si>
    <t>05102S1020</t>
  </si>
  <si>
    <t>Основное мероприятие "Финансовая поддержка некоммерческих организаций"</t>
  </si>
  <si>
    <t>0510400000</t>
  </si>
  <si>
    <t>Финансовая поддержка некоммерческих организаций за счет межбюджетных трансфертов от городского поселения Клин - футбольная команда</t>
  </si>
  <si>
    <t>0510402010</t>
  </si>
  <si>
    <t>Подпрограмма "Молодое поколение"</t>
  </si>
  <si>
    <t>0520000000</t>
  </si>
  <si>
    <t>Основное мероприятие "Создание условий для укрепления социальной ответственности, профессионального самоопределения, трудовой и социальной адаптации молодежи"</t>
  </si>
  <si>
    <t>0520100000</t>
  </si>
  <si>
    <t>Обеспечение деятельности подведомственных  учреждений -  Муниципальное учреждение "Молодежный Центр" Стекольный"</t>
  </si>
  <si>
    <t>0520101010</t>
  </si>
  <si>
    <t>Обеспечение деятельности учреждений по молодежной политике за счет межбюджетных трансфертов городского поселения Клин</t>
  </si>
  <si>
    <t>0520102010</t>
  </si>
  <si>
    <t>Основное мероприятие "Содействие патриотическому и духовно-нравственному воспитанию молодежи, поддержки талантливой молодежи, молодежных социально-значимых инициатив"</t>
  </si>
  <si>
    <t>0520200000</t>
  </si>
  <si>
    <t>Мероприятия в сфере молодежной политики за счет межбюджетных трансфертов городского поселения Клин</t>
  </si>
  <si>
    <t>0520202010</t>
  </si>
  <si>
    <t>Подпрограмма "Подготовка спортивного резерва"</t>
  </si>
  <si>
    <t>0530000000</t>
  </si>
  <si>
    <t>Основное мероприятие "Развитие системы подготовки  спортивного резерва городского округа Клин"</t>
  </si>
  <si>
    <t>0530100000</t>
  </si>
  <si>
    <t>Обеспечение деятельности подведомственных учреждений - спортивные школы</t>
  </si>
  <si>
    <t>0530101010</t>
  </si>
  <si>
    <t>Обеспечение деятельности учреждений за счет межбюджетных трансфертов городского поселения Клин - спортивные школы</t>
  </si>
  <si>
    <t>0530102010</t>
  </si>
  <si>
    <t>Муниципальная программа "Сельское хозяйство городского округа Клин"  на 2014-2020 годы</t>
  </si>
  <si>
    <t>0600000000</t>
  </si>
  <si>
    <t>Подпрограмма "Устойчивое развитие сельских территорий"</t>
  </si>
  <si>
    <t>0620000000</t>
  </si>
  <si>
    <t>Основное мероприятие" Улучшение жилищных условий граждан, проживающих в сельской местности, в том числе молодых семей и молодых специалистов"</t>
  </si>
  <si>
    <t>0620100000</t>
  </si>
  <si>
    <t>Улучшение жилищных условий молодых семей и молодых специалистов, проживающих  в сельской местности (софинансирование)</t>
  </si>
  <si>
    <t>06201S1020</t>
  </si>
  <si>
    <t>Подпрограмма "Обеспечение защиты населения от негативного воздействия безнадзорных животных"</t>
  </si>
  <si>
    <t>0630000000</t>
  </si>
  <si>
    <t>Основное мероприятие "Осуществление отдельных государственных полномочий в сфере обращения с безнадзорными животными"</t>
  </si>
  <si>
    <t>0630100000</t>
  </si>
  <si>
    <t>Расходы за счет субвенции из бюджета Московской области на проведение мероприятий по отлову и содержанию безнадзорных животных</t>
  </si>
  <si>
    <t>0630160870</t>
  </si>
  <si>
    <t>Муниципальная программа "Экология и окружающая среда городского округа Клин" на 2017-2021 годы</t>
  </si>
  <si>
    <t>0700000000</t>
  </si>
  <si>
    <t>Подпрограмма "Охрана окружающей среды"</t>
  </si>
  <si>
    <t>0710000000</t>
  </si>
  <si>
    <t>Основное мероприятие" Природоохранные мероприятия"</t>
  </si>
  <si>
    <t>0710100000</t>
  </si>
  <si>
    <t>Выполнение работ в области мониторинга атмосферного воздуха</t>
  </si>
  <si>
    <t>0710101010</t>
  </si>
  <si>
    <t>Выполнение работ в области мониторинга водных объектов</t>
  </si>
  <si>
    <t>0710101020</t>
  </si>
  <si>
    <t>Выявление и ликвидация несанкционированных свалок и навалов</t>
  </si>
  <si>
    <t>0710101030</t>
  </si>
  <si>
    <t>Проведение акций экологической направленности</t>
  </si>
  <si>
    <t>0710101040</t>
  </si>
  <si>
    <t>Экологическое образование, воспитание и информирование населения</t>
  </si>
  <si>
    <t>0710101050</t>
  </si>
  <si>
    <t>Подпрограмма "Охрана водных ресурсов"</t>
  </si>
  <si>
    <t>0720000000</t>
  </si>
  <si>
    <t>Основное мероприятие "Охрана водных ресурсов"</t>
  </si>
  <si>
    <t>0720100000</t>
  </si>
  <si>
    <t>Разработка проекта реконструкции и проведение ремонтных работ на очистных сооружениях</t>
  </si>
  <si>
    <t>0720101020</t>
  </si>
  <si>
    <t>Подпрограмма "Охрана озелененных территорий"</t>
  </si>
  <si>
    <t>0730000000</t>
  </si>
  <si>
    <t>Основное мероприятие "Проведение мероприятий по улучшению состояния озелененных территорий округа"</t>
  </si>
  <si>
    <t>0730100000</t>
  </si>
  <si>
    <t>Проведение работ по постановке на кадастровый учет озелененных территорий</t>
  </si>
  <si>
    <t>0730101010</t>
  </si>
  <si>
    <t>Подпрограмма "Развитие информационной и технической инфраструктуры экосистемы цифровой экономики городского округа Клин Московской области" на 2018-2021 годы</t>
  </si>
  <si>
    <t>1310000000</t>
  </si>
  <si>
    <t>Основное мероприятие "Развитие и обеспечение функционирования базовой информационно-технологической инфраструктуры органов местного самоуправления"</t>
  </si>
  <si>
    <t>1310100000</t>
  </si>
  <si>
    <t>Обеспечение установки, настройки, технического обслуживания и ремонта компьютерного и сетевого оборудования, организационной техники, настройка и техническое сопровождение общесистемного программного обеспечения</t>
  </si>
  <si>
    <t>1310101010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</si>
  <si>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</t>
  </si>
  <si>
    <t>1310101020</t>
  </si>
  <si>
    <t>Централизованное приобретение компьютерного оборудования с предустановленным общесистемным программным обеспечением и организационной техники</t>
  </si>
  <si>
    <t>1310101030</t>
  </si>
  <si>
    <t>1310102020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</si>
  <si>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Высоковск</t>
  </si>
  <si>
    <t>1310103020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</si>
  <si>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Решетниково</t>
  </si>
  <si>
    <t>1310104020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</si>
  <si>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Воздвиженское</t>
  </si>
  <si>
    <t>1310105020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</si>
  <si>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Воронинское</t>
  </si>
  <si>
    <t>1310106020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</si>
  <si>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 от сельского поселения Петровское</t>
  </si>
  <si>
    <t>1310109020</t>
  </si>
  <si>
    <t>Основное мероприятие "Создание, развитие и обеспечение функционирования единой информационно-технологической и телекоммуникационной инфраструктуры органов местного самоуправления"</t>
  </si>
  <si>
    <t>1310200000</t>
  </si>
  <si>
    <t>Подключение органов местного самоуправления к единой интегрированной мультисервисной телекоммуникационной сети Правительства Московской области для нужд органов местного самоуправления Клинского муниципального района и обеспечения совместной работы</t>
  </si>
  <si>
    <t>1310201010</t>
  </si>
  <si>
    <t>Обеспечение органов местного самоуправления телефонной связью</t>
  </si>
  <si>
    <t>1310201030</t>
  </si>
  <si>
    <t>1310300000</t>
  </si>
  <si>
    <t>Приобретение, установка, настройка и техническое обслуживание сертифицированных по требованиям безопасности информации технических, программных и программно-технических средств защиты конфиденциальной информации и персональных данных</t>
  </si>
  <si>
    <t>1310301010</t>
  </si>
  <si>
    <t>Основное мероприятие "Обеспечение подключения к региональным межведомственным информационным системам и сопровождение пользователей "</t>
  </si>
  <si>
    <t>1310400000</t>
  </si>
  <si>
    <t>Внедрение и сопровождение информационных систем поддержки обеспечивающих функций и контроля результативности деятельности органами местного самоуправления</t>
  </si>
  <si>
    <t>1310401010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</si>
  <si>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</t>
  </si>
  <si>
    <t>1310401020</t>
  </si>
  <si>
    <t>Развитие и сопровождение муниципальных информационных систем обеспечения деятельности органов местного самоуправления</t>
  </si>
  <si>
    <t>1310401030</t>
  </si>
  <si>
    <t>1310404020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</si>
  <si>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за счет межбюджетных трансфертов от сельского поселения Зубовское</t>
  </si>
  <si>
    <t>1310407020</t>
  </si>
  <si>
    <t>Развитие и сопровождение муниципальных информационных систем обеспечения деятельности органов местного самоуправления за счет межбюджетных трансфертов от сельского поселения Зубовское</t>
  </si>
  <si>
    <t>1310407030</t>
  </si>
  <si>
    <t>Основное мероприятие "Внедрение информационных технологий для повышения качества и доступности образовательных услуг населению"</t>
  </si>
  <si>
    <t>1310500000</t>
  </si>
  <si>
    <t>Расходы за счет субсидии на обеспечение общеобразовательных организаций, находящихся в ведении муниципальных образований Московской области, доступом в сеть Интернет</t>
  </si>
  <si>
    <t>1310560600</t>
  </si>
  <si>
    <t xml:space="preserve">Расходы за счет субсидии на обеспечение современными аппаратно-программными комплексами общеобразовательных организаций в Московской области </t>
  </si>
  <si>
    <t>1310562490</t>
  </si>
  <si>
    <t>Обеспечение муниципальных учреждений общего образования доступом в информационно-телекоммуникационную сеть Интернет в соответствии с требованиями, с учетом субсидии из бюджета Московской области</t>
  </si>
  <si>
    <t>13105S1010</t>
  </si>
  <si>
    <t>13105S1150</t>
  </si>
  <si>
    <t>Подпрограмма "Снижение  административных 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</si>
  <si>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1320000000</t>
  </si>
  <si>
    <t>Основное мероприятие "Организация деятельности Многофункционального центра"</t>
  </si>
  <si>
    <t>1320200000</t>
  </si>
  <si>
    <t>Расходы на обеспечение деятельности Многофункционального центра</t>
  </si>
  <si>
    <t>1320201010</t>
  </si>
  <si>
    <t>1320300000</t>
  </si>
  <si>
    <t>1320360860</t>
  </si>
  <si>
    <t>13203S1010</t>
  </si>
  <si>
    <t>Муниципальная программа "Развитие и функционирование дорожно-транспортного комплекса городского округа Клин"  на 2017-2021 годы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</si>
  <si>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</si>
  <si>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</si>
  <si>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</si>
  <si>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обслуживания"</t>
  </si>
  <si>
    <t>1410100000</t>
  </si>
  <si>
    <t>Организация перевозок пассажиров и багажа автомобильным транспортом по муниципальным маршрутам регулярных перевозок</t>
  </si>
  <si>
    <t>1410101010</t>
  </si>
  <si>
    <t>Организация перевозок при проведении плановых мероприятий</t>
  </si>
  <si>
    <t>1410101020</t>
  </si>
  <si>
    <t>Организация перевозок пассажиров и багажа автомобильным транспортом по муниципальным маршрутам регулярных перевозок за счет межбюджетных трансфертов от городского поселения Клин</t>
  </si>
  <si>
    <t>1410102010</t>
  </si>
  <si>
    <t>Выполнение научно-исследовательских работ по исследованию режимов функционирования и оптимизации маршрутной сети пассажирского транспорта за счет межбюджетных трансфертов от городского поселения Клин</t>
  </si>
  <si>
    <t>1410102030</t>
  </si>
  <si>
    <t>Подпрограмма "Капитальный ремонт и ремонт автомобильных дорог общего пользования "</t>
  </si>
  <si>
    <t>1420000000</t>
  </si>
  <si>
    <t>1420100000</t>
  </si>
  <si>
    <t>Ремонт автомобильных дорог общего пользования</t>
  </si>
  <si>
    <t>1420101010</t>
  </si>
  <si>
    <t>1420160240</t>
  </si>
  <si>
    <t>Ремонт автомобильных дорог общего пользования (софинансирование)</t>
  </si>
  <si>
    <t>14201S1010</t>
  </si>
  <si>
    <t>Ремонт автомобильных дорог общего пользования  за счет межбюджетных трансфертов от городского поселения Решетниково (софинансирование)</t>
  </si>
  <si>
    <t>14201S4010</t>
  </si>
  <si>
    <t>Подпрограмма "Содержание и текущий ремонт автомобильных дорог общего пользования"</t>
  </si>
  <si>
    <t>1430000000</t>
  </si>
  <si>
    <t>Основное мероприятие "Содержание и текущий ремонт автомобильных дорог общего пользования"</t>
  </si>
  <si>
    <t>1430100000</t>
  </si>
  <si>
    <t>Содержание автомобильных дорог общего пользования</t>
  </si>
  <si>
    <t>1430101010</t>
  </si>
  <si>
    <t>Текущий ремонт автомобильных дорог общего пользования</t>
  </si>
  <si>
    <t>1430101030</t>
  </si>
  <si>
    <t>Контроль качества ремонта автомобильных дорог общего пользования</t>
  </si>
  <si>
    <t>1430101040</t>
  </si>
  <si>
    <t>Содержание автомобильных дорог общего пользования за счет межбюджетных трансфертов от городского поселения Клин</t>
  </si>
  <si>
    <t>1430102010</t>
  </si>
  <si>
    <t>Текущий ремонт автомобильных дорог общего пользования за счет межбюджетных трансфертов от городского поселения Клин</t>
  </si>
  <si>
    <t>1430102030</t>
  </si>
  <si>
    <t>Текущий ремонт автомобильных дорог общего пользования за счет межбюджетных трансфертов от городского поселения Решетниково</t>
  </si>
  <si>
    <t>1430104030</t>
  </si>
  <si>
    <t>Контроль качества ремонта автомобильных дорог общего пользования за счет городского поселения Решетниково</t>
  </si>
  <si>
    <t>1430104040</t>
  </si>
  <si>
    <t>Основное мероприятие «Паспортизация автомобильных дорог общего пользования»</t>
  </si>
  <si>
    <t>1430200000</t>
  </si>
  <si>
    <t>Разработка паспортов автомобильных дорог общего пользования за счет межбюджетных трансфертов от городского поселения Клин</t>
  </si>
  <si>
    <t>1430202010</t>
  </si>
  <si>
    <t>Подпрограмма "Строительство автомобильных дорог общего пользования, городских улиц"</t>
  </si>
  <si>
    <t>1440000000</t>
  </si>
  <si>
    <t>Основное мероприятие "Строительство автомобильных дорог общего пользования, городских улиц в интенсивно застраиваемых микрорайонах"</t>
  </si>
  <si>
    <t>1440100000</t>
  </si>
  <si>
    <t>Проектирование автомобильных дорог общего пользования</t>
  </si>
  <si>
    <t>1440101020</t>
  </si>
  <si>
    <t>Проектирование автомобильных дорог общего пользования за счет межбюджетных трансфертов от городского поселения Клин</t>
  </si>
  <si>
    <t>1440102020</t>
  </si>
  <si>
    <t>Строительство автомобильных дорог общего пользования</t>
  </si>
  <si>
    <t>1440141010</t>
  </si>
  <si>
    <t>Строительство автомобильных дорог общего пользования за счет межбюджетных трансфертов от городского поселения Клин</t>
  </si>
  <si>
    <t>1440142010</t>
  </si>
  <si>
    <t>Подпрограмма "Обеспечение безопасности дорожного движения на улично-дорожной сети"</t>
  </si>
  <si>
    <t>1450000000</t>
  </si>
  <si>
    <t>Основное мероприятие "Мероприятия по обеспечению безопасности дорожного движения на уличной дорожной сети"</t>
  </si>
  <si>
    <t>1450100000</t>
  </si>
  <si>
    <t>Обеспечение безопасности дорожного движения на улично-дорожной сети</t>
  </si>
  <si>
    <t>1450101010</t>
  </si>
  <si>
    <t>&lt;caption&gt;</t>
  </si>
  <si>
    <t>Бюджет: &lt;Бюджет&gt;</t>
  </si>
  <si>
    <t>Финансовый орган, обслуживающий данный бюджет: &lt;ФО&gt;</t>
  </si>
  <si>
    <t>Наименование</t>
  </si>
  <si>
    <t>Код главы</t>
  </si>
  <si>
    <t>РзПр</t>
  </si>
  <si>
    <t>ЦСР</t>
  </si>
  <si>
    <t>ВР</t>
  </si>
  <si>
    <t>I Год</t>
  </si>
  <si>
    <t>II Год</t>
  </si>
  <si>
    <t>III Год</t>
  </si>
  <si>
    <t>&lt;ColNumber&gt;</t>
  </si>
  <si>
    <t>&lt;ГРБСИмя&gt;</t>
  </si>
  <si>
    <t>&lt;ГРБС&gt;</t>
  </si>
  <si>
    <t>&lt;Год1&gt;</t>
  </si>
  <si>
    <t>&lt;Год2&gt;</t>
  </si>
  <si>
    <t>&lt;Год3&gt;</t>
  </si>
  <si>
    <t>&lt;ФКРИмя_ХХ00&gt;</t>
  </si>
  <si>
    <t>&lt;ФКР_ХХ00&gt;</t>
  </si>
  <si>
    <t>&lt;ФКРИмя_ХХХХ&gt;</t>
  </si>
  <si>
    <t>&lt;ФКР_ХХХХ&gt;</t>
  </si>
  <si>
    <t>&lt;ЦСРИмя_ХХ00000000&gt;</t>
  </si>
  <si>
    <t>&lt;ЦСР_ХХ00000000&gt;</t>
  </si>
  <si>
    <t>&lt;ЦСРИмя_ХХХ0000000&gt;</t>
  </si>
  <si>
    <t>&lt;ЦСР_ХХХ0000000&gt;</t>
  </si>
  <si>
    <t>&lt;ЦСРИмя_ХХХХХ00000&gt;</t>
  </si>
  <si>
    <t>&lt;ЦСР_ХХХХХ00000&gt;</t>
  </si>
  <si>
    <t>&lt;ЦСРИмя_ХХХХХХХХХХ&gt;</t>
  </si>
  <si>
    <t>&lt;ЦСР_ХХХХХХХХХХ&gt;</t>
  </si>
  <si>
    <t>&lt;ВРИмя&gt;</t>
  </si>
  <si>
    <t>&lt;ВР&gt;</t>
  </si>
  <si>
    <t xml:space="preserve">ИТОГО  </t>
  </si>
  <si>
    <t>Ответственный исполнитель</t>
  </si>
  <si>
    <t>&lt;ДолжностьИсполнителя&gt;</t>
  </si>
  <si>
    <t>&lt;ИмяИсполнителя&gt;</t>
  </si>
  <si>
    <t>&lt;ТелефонИсполнителя&gt;</t>
  </si>
  <si>
    <t>(должность)</t>
  </si>
  <si>
    <t>(подпись)</t>
  </si>
  <si>
    <t>(расшифровка подписи)</t>
  </si>
  <si>
    <t>(телефон)</t>
  </si>
  <si>
    <t>&lt;НаДату&gt;</t>
  </si>
  <si>
    <t>СубКОСГУ</t>
  </si>
  <si>
    <t>&lt;СубЭКРИмя&gt;</t>
  </si>
  <si>
    <t>&lt;СубЭКР&gt;</t>
  </si>
  <si>
    <t>Единица измерения: &lt;sumFormat&gt;</t>
  </si>
  <si>
    <t>&lt;АналитическийКлассификатор1&gt;</t>
  </si>
  <si>
    <t>&lt;clsAnalityc1&gt;</t>
  </si>
  <si>
    <t xml:space="preserve"> </t>
  </si>
  <si>
    <t>&lt;clsAnalityc3&gt;</t>
  </si>
  <si>
    <t>&lt;АналитИстИмя1&gt;</t>
  </si>
  <si>
    <t>&lt;АналитИстИмя3&gt;</t>
  </si>
  <si>
    <t>&lt;АналитическийКлассификатор3&gt;</t>
  </si>
  <si>
    <t>&lt;clsAnalityc2&gt;</t>
  </si>
  <si>
    <t>&lt;АналитическийКлассификатор2&gt;</t>
  </si>
  <si>
    <t>&lt;АналитИстИмя2&gt;</t>
  </si>
  <si>
    <t>Муниципальная программа "Здоровье населения городского округа Клин на 2017-2021 годы"</t>
  </si>
  <si>
    <t>0100000000</t>
  </si>
  <si>
    <t>Подпрограмма "Профилактика заболеваний и формирование здорового образа жизни. Развитие первичной медико-санитарной помощи"</t>
  </si>
  <si>
    <t>0110000000</t>
  </si>
  <si>
    <t>0110100000</t>
  </si>
  <si>
    <t>Создание условий для функционирования построенных модульных фельдшерско-акушерских пунктов  (проведение коммуникаций к территории фельдшерско-акушерских пунктов)</t>
  </si>
  <si>
    <t>0110101010</t>
  </si>
  <si>
    <t>Прочая закупка товаров, работ и услуг для обеспечения государственных (муниципальных) нужд</t>
  </si>
  <si>
    <t>244</t>
  </si>
  <si>
    <t>Проведение дезинфекции в домашних очагах туберкулеза</t>
  </si>
  <si>
    <t>0110101020</t>
  </si>
  <si>
    <t>Профилактика педикулеза</t>
  </si>
  <si>
    <t>0110101030</t>
  </si>
  <si>
    <t>Профилактика природно-очаговых заболеваний</t>
  </si>
  <si>
    <t>0110101040</t>
  </si>
  <si>
    <t>Субсидии автономным учреждениям на иные цели</t>
  </si>
  <si>
    <t>622</t>
  </si>
  <si>
    <t>Проведение Дней здоровья</t>
  </si>
  <si>
    <t>0110101050</t>
  </si>
  <si>
    <t>Внедрение и реализация международного проекта "Здоровые города", оплата ежегодных взносов</t>
  </si>
  <si>
    <t>0110101060</t>
  </si>
  <si>
    <t>Уплата иных платежей</t>
  </si>
  <si>
    <t>853</t>
  </si>
  <si>
    <t>Подпрограмма "Охрана здоровья матери и ребенка"</t>
  </si>
  <si>
    <t>0120000000</t>
  </si>
  <si>
    <t>Основное мероприятие "Обеспечение полноценным питанием беременных женщин, кормящих матерей, а так же детей в возрасте до трех лет, состоящих под наблюдением в лечебно-профилактических учреждениях и имеющих место жительства в городском округе Клин</t>
  </si>
  <si>
    <t>0120100000</t>
  </si>
  <si>
    <t>Расходы за счет субвенции из бюджета Московской области на обеспечение полноценным питанием беременных женщин, кормящих матерей, а также детей в возрасте до трех лет</t>
  </si>
  <si>
    <t>0120162080</t>
  </si>
  <si>
    <t>Муниципальная программа "Поддержка и развитие учреждений культуры в городском округе Клин" на 2017-2021 годы</t>
  </si>
  <si>
    <t>0200000000</t>
  </si>
  <si>
    <t>Подпрограмма "Сохранение культурного наследия. Музейно-выставочная работа"</t>
  </si>
  <si>
    <t>0210000000</t>
  </si>
  <si>
    <t>Основное мероприятие  "Обеспечение выполнения функций муниципальных музеев""</t>
  </si>
  <si>
    <t>0210100000</t>
  </si>
  <si>
    <t>Обеспечение деятельности подведомственных учреждений - музеи и  выставки</t>
  </si>
  <si>
    <t>0210101010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</si>
  <si>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</si>
  <si>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</si>
  <si>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Обеспечение деятельности подведомственных учреждений (музеи) за счет межбюджетных трансфертов от городского поселения Клин</t>
  </si>
  <si>
    <t>0210102010</t>
  </si>
  <si>
    <t>Расходы за счет субсидии на повышение заработной платы работникам муниципальных учреждений в сфере культуры</t>
  </si>
  <si>
    <t>0210160440</t>
  </si>
  <si>
    <t>Расходы на софинансирование субсидии на повышение заработной платы работникам муниципальных учреждений в сфере культуры</t>
  </si>
  <si>
    <t>02101S1060</t>
  </si>
  <si>
    <t>Подпрограмма "Развитие библиотечного дела"</t>
  </si>
  <si>
    <t>0220000000</t>
  </si>
  <si>
    <t>Основное мероприятие "Организация библиотечного обслуживания населения муниципальными библиотеками"</t>
  </si>
  <si>
    <t>0220100000</t>
  </si>
  <si>
    <t>Обеспечение деятельности подведомственных учреждений - библиотеки</t>
  </si>
  <si>
    <t>0220101010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</si>
  <si>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</si>
  <si>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</si>
  <si>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Обеспечение деятельности подведомственных учреждений (библиотеки) за счет межбюджетных трансфертов от городского поселения Клин</t>
  </si>
  <si>
    <t>0220102010</t>
  </si>
  <si>
    <t>0220160440</t>
  </si>
  <si>
    <t>02201S1060</t>
  </si>
  <si>
    <t>Подпрограмма "Содействие развитию самодеятельного творчества и поддержка основных форм культурно-досуговой деятельности"</t>
  </si>
  <si>
    <t>0230000000</t>
  </si>
  <si>
    <t>Основное мероприятие " Оказание муниципальных услуг (выполнение работ) по обеспечению условий для развития народной традиционной культуры и любительских коллективов художественного творчества"</t>
  </si>
  <si>
    <t>0230100000</t>
  </si>
  <si>
    <t>Обеспечение деятельности подведомственных учреждений - клубы</t>
  </si>
  <si>
    <t>0230101010</t>
  </si>
  <si>
    <t>Обеспечение деятельности подведомственных учреждений (клубы) за счет межбюджетных трансфертов от городского поселения Клин</t>
  </si>
  <si>
    <t>0230102010</t>
  </si>
  <si>
    <t>Мероприятия в сфере культуры за счет межбюджетных трансфертов от городского поселения Клин</t>
  </si>
  <si>
    <t>0230102020</t>
  </si>
  <si>
    <t>Обеспечение деятельности подведомственных учреждений (клубы) за счет межбюджетных трансфертов от городского поселения Высоковск</t>
  </si>
  <si>
    <t>0230103010</t>
  </si>
  <si>
    <t>Мероприятия в сфере культуры за счет межбюджетных трансфертов от городского поселения Высоковск</t>
  </si>
  <si>
    <t>0230103020</t>
  </si>
  <si>
    <t>Обеспечение деятельности подведомственных учреждений (клубы) за счет межбюджетных трансфертов от городского поселения Решетниково</t>
  </si>
  <si>
    <t>0230104010</t>
  </si>
  <si>
    <t>Мероприятия в сфере культуры за счет межбюджетных трансфертов от городского поселения Решетниково</t>
  </si>
  <si>
    <t>0230104020</t>
  </si>
  <si>
    <t>Обеспечение деятельности подведомственных учреждений (клубы) за счет межбюджетных трансфертов от сельского поселения Воздвиженское</t>
  </si>
  <si>
    <t>0230105010</t>
  </si>
  <si>
    <t>Обеспечение деятельности подведомственных учреждений (клубы) за счет межбюджетных трансфертов от сельского поселения Воронинское</t>
  </si>
  <si>
    <t>0230106010</t>
  </si>
  <si>
    <t>Мероприятия в сфере культуры за счет межбюджетных трансфертов от сельского поселения Воронинское</t>
  </si>
  <si>
    <t>0230106020</t>
  </si>
  <si>
    <t>Обеспечение деятельности подведомственных учреждений  за счет межбюджетных трансфертов от сельского поселения Зубовское</t>
  </si>
  <si>
    <t>0230107010</t>
  </si>
  <si>
    <t>Мероприятия в сфере культуры за счет межбюджетных трансфертов от сельского поселения Зубовское</t>
  </si>
  <si>
    <t>0230107020</t>
  </si>
  <si>
    <t>Обеспечение деятельности подведомственных учреждений (клубы) за счет межбюджетных трансфертов от сельского поселения Нудольское</t>
  </si>
  <si>
    <t>0230108010</t>
  </si>
  <si>
    <t>Мероприятия в сфере культуры за счет межбюджетных трансфертов от сельского поселения Нудольское</t>
  </si>
  <si>
    <t>0230108020</t>
  </si>
  <si>
    <t>Обеспечение деятельности подведомственных учреждений (клубы) за счет межбюджетных трансфертов от сельского поселения Петровское</t>
  </si>
  <si>
    <t>0230109010</t>
  </si>
  <si>
    <t>Мероприятия в сфере культуры за счет межбюджетных трансфертов от сельского поселения Петровское</t>
  </si>
  <si>
    <t>0230109020</t>
  </si>
  <si>
    <t>0230160440</t>
  </si>
  <si>
    <t>02301S1060</t>
  </si>
  <si>
    <t>Подпрограмма "Развитие парков культуры и отдыха в городском округе Клин"</t>
  </si>
  <si>
    <t>0250000000</t>
  </si>
  <si>
    <t>Основное мероприятие "Соответствие нормативу обеспеченности парками культуры и отдыха городского округа Клин"</t>
  </si>
  <si>
    <t>0250100000</t>
  </si>
  <si>
    <t>Обеспечение деятельности подведомственных учреждений - городской парк культуры и отдыха</t>
  </si>
  <si>
    <t>0250101010</t>
  </si>
  <si>
    <t>Обеспечение деятельности подведомственных учреждений (городской парк культуры и отдыха) за счет межбюджетных трансфертов от городского поселения Клин</t>
  </si>
  <si>
    <t>0250102010</t>
  </si>
  <si>
    <t xml:space="preserve">Расходы за счет субсидии на повышение заработной платы работникам муниципальных учреждений в сфере культуры </t>
  </si>
  <si>
    <t>0250160440</t>
  </si>
  <si>
    <t>02501S1060</t>
  </si>
  <si>
    <t>Подпрограмма "Обеспечивающая подпрограмма"</t>
  </si>
  <si>
    <t>0260000000</t>
  </si>
  <si>
    <t>Основное мероприятие  "Обеспечение деятельности муниципального казенного учреждения "Управления по делам культуры, физической культуры и молодежной политики "</t>
  </si>
  <si>
    <t>0260100000</t>
  </si>
  <si>
    <t>Обеспечение деятельности муниципального казенного учреждения "Управления по делам культуры, физической культуры и молодежной политики"</t>
  </si>
  <si>
    <t>0260101010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</si>
  <si>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</si>
  <si>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</si>
  <si>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</si>
  <si>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</si>
  <si>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</si>
  <si>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</si>
  <si>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работ, услуг в сфере информационно-коммуникационных технологий</t>
  </si>
  <si>
    <t>242</t>
  </si>
  <si>
    <t>Уплата налога на имущество организаций и земельного налога</t>
  </si>
  <si>
    <t>851</t>
  </si>
  <si>
    <t>Подпрограмма "Развитие туризма"</t>
  </si>
  <si>
    <t>0270000000</t>
  </si>
  <si>
    <t>Основное мероприятие "Организация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городского округа Клин"</t>
  </si>
  <si>
    <t>0270100000</t>
  </si>
  <si>
    <t>0270102010</t>
  </si>
  <si>
    <t>Муниципальная программа "Развитие образования городского округа Клин" на 2017-2021 годы</t>
  </si>
  <si>
    <t>0300000000</t>
  </si>
  <si>
    <t>Подпрограмма "Дошкольное образование"</t>
  </si>
  <si>
    <t>0310000000</t>
  </si>
  <si>
    <t>Основное мероприятие "Финансовое обеспечение деятельности организаций дошкольного образования"</t>
  </si>
  <si>
    <t>0310200000</t>
  </si>
  <si>
    <t>Обеспечение деятельности подведомственных учреждений-детские дошкольные учреждения</t>
  </si>
  <si>
    <t>0310201010</t>
  </si>
  <si>
    <t>Расходы на питание детей льготных категорий</t>
  </si>
  <si>
    <t>0310201130</t>
  </si>
  <si>
    <t>Социальная поддержка молодых специалистов-педагогических работников дошкольных образовательных учреждений</t>
  </si>
  <si>
    <t>0310201160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</si>
  <si>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Высоковск</t>
  </si>
  <si>
    <t>0310203010</t>
  </si>
  <si>
    <t>Иные межбюджетные трансферты</t>
  </si>
  <si>
    <t>540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</si>
  <si>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городскому поселению Решетниково</t>
  </si>
  <si>
    <t>0310204010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</si>
  <si>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Воронинское</t>
  </si>
  <si>
    <t>0310206010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</si>
  <si>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Зубовское</t>
  </si>
  <si>
    <t>0310207010</t>
  </si>
  <si>
    <t>Расходы на проведение текущего ремонта зданий и сооружений дошкольных образовательных организаций и обустройство прилегающих к ним территорий сельскому поселению Нудольское</t>
  </si>
  <si>
    <t>0310208010</t>
  </si>
  <si>
    <t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</si>
  <si>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0310262110</t>
  </si>
  <si>
    <t>Расходы за счет субвенции на 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</t>
  </si>
  <si>
    <t>0310262120</t>
  </si>
  <si>
    <t>Иные субсидии некоммерческим организациям (за исключением государственных (муниципальных) учреждений)</t>
  </si>
  <si>
    <t>634</t>
  </si>
  <si>
    <t>Расходы за счет субвенции 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</si>
  <si>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</si>
  <si>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</si>
  <si>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</si>
  <si>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работ, услуг в пользу граждан в целях их социального обеспечения</t>
  </si>
  <si>
    <t>323</t>
  </si>
  <si>
    <t xml:space="preserve">Расходы за счет субсидии на государственную поддержку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 </t>
  </si>
  <si>
    <t>0310262330</t>
  </si>
  <si>
    <t>Расходы за счет местного бюджета на государственную поддержку частных детских садов с целью возмещения расходов на присмотр и уход, содержание имущества и арендную плату за использование помещений</t>
  </si>
  <si>
    <t>03102S1030</t>
  </si>
  <si>
    <t>Основное мероприятие "Обеспечение реализации федерального государственного образовательного стандарта дошкольного образования"</t>
  </si>
  <si>
    <t>0310300000</t>
  </si>
  <si>
    <t>Расходы за счёт местного бюджета на закупку оборудования для дошкольных образовательных учреждений - победителей областного конкурса на присвоение статуса Региональной инновационной площадки Московской области</t>
  </si>
  <si>
    <t>03103S1020</t>
  </si>
  <si>
    <t>Субсидии бюджетным учреждениям на иные цели</t>
  </si>
  <si>
    <t>612</t>
  </si>
  <si>
    <t>Подпрограмма "Общее образование"</t>
  </si>
  <si>
    <t>0320000000</t>
  </si>
  <si>
    <t>Основное мероприятие "Финансовое обеспечение деятельности образовательных организаций"</t>
  </si>
  <si>
    <t>0320100000</t>
  </si>
  <si>
    <t>Обеспечение деятельности подведомственных учреждений - школы-детские сады, начальные, неполные средние и средние школы</t>
  </si>
  <si>
    <t>0320101010</t>
  </si>
  <si>
    <t>Социальная поддержка молодых специалистов-педагогических работников общеобразовательных учреждений</t>
  </si>
  <si>
    <t>0320101160</t>
  </si>
  <si>
    <t xml:space="preserve">Расходы за счет субвенции на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</t>
  </si>
  <si>
    <t>0320162200</t>
  </si>
  <si>
    <t>Расходы за счет субвенции на 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</t>
  </si>
  <si>
    <t>0320162210</t>
  </si>
  <si>
    <t>Расходы за счёт субвенции на реализацию мер социальной поддержки и социального обеспечения детей-сирот и детей, оставшихся  без попечения родителей, лиц из их числа в муниципальных и частных организациях  в Московской области для детей-сирот и детей, оставшихся без попечения родителей</t>
  </si>
  <si>
    <t>0320162240</t>
  </si>
  <si>
    <t>Основное мероприятие "Реализация Федеральных государственных образовательных стандартов общего образования"</t>
  </si>
  <si>
    <t>0320200000</t>
  </si>
  <si>
    <t>0320201130</t>
  </si>
  <si>
    <t>Расходы за счёт субвенции из бюджета Московской области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</si>
  <si>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0320260680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</si>
  <si>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</si>
  <si>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</si>
  <si>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
на выплаты денежного содержания и иные выплаты
работникам государственных (муниципальных) органов</t>
  </si>
  <si>
    <t>129</t>
  </si>
  <si>
    <t>0320262220</t>
  </si>
  <si>
    <t>Расходы за счет субвенции на частичную компенсацию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</si>
  <si>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0320262230</t>
  </si>
  <si>
    <t>Расходы за счет субсидии на приобретение автобусов для доставки обучающихся в общеобразовательные организации Московской области, расположенные в сельской местности</t>
  </si>
  <si>
    <t>0320262260</t>
  </si>
  <si>
    <t>Расходы за счет субсидии 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</si>
  <si>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0320262270</t>
  </si>
  <si>
    <t>Расходы за счет местного бюджета на приобретение автобусов для доставки обучающихся в общеобразовательные учреждения, расположенные в сельской местности</t>
  </si>
  <si>
    <t>03202S1030</t>
  </si>
  <si>
    <t>Расходы за счет местного бюджета на обеспечение подвоза учащихся к месту обучения в муниципальные общеобразовательные учреждения, расположенные в сельской местности</t>
  </si>
  <si>
    <t>03202S1040</t>
  </si>
  <si>
    <t>Расходы за счет местного бюджета на закупку оборудования  для общеобразовательных организаций муниципальных образований Московской области-победителей областного конкурса на присвоение статуса Региональной инновационной площадки Московской области</t>
  </si>
  <si>
    <t>03202S1070</t>
  </si>
  <si>
    <t>Основное мероприятие "Проведение капитального, текущего ремонта, ремонта образовательных организаций Московской области"</t>
  </si>
  <si>
    <t>0320300000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</si>
  <si>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Высоковск</t>
  </si>
  <si>
    <t>0320303010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</si>
  <si>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городскому поселению Решетниково</t>
  </si>
  <si>
    <t>0320304010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</si>
  <si>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Воронинское</t>
  </si>
  <si>
    <t>0320306010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</si>
  <si>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Зубовское</t>
  </si>
  <si>
    <t>0320307010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</si>
  <si>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Нудольское</t>
  </si>
  <si>
    <t>0320308010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</si>
  <si>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Петровское</t>
  </si>
  <si>
    <t>0320309010</t>
  </si>
  <si>
    <t>Основное мероприятие "Создание механизмов мотивации педагогов к повышению качества работы и непрерывному профессиональному развитию, повышение социального и профессионального статусов педагогических работников"</t>
  </si>
  <si>
    <t>0320400000</t>
  </si>
  <si>
    <t>Расходы на проведение районных мероприятий, направленных на создание механизмов мотивации педагогов к повышению качества работы и непрерывному профессиональному развитию</t>
  </si>
  <si>
    <t>0320401110</t>
  </si>
  <si>
    <t>Основное мероприятие "Создание и развитие в общеобразовательных организациях Московской области условий для ликвидации второй смены"</t>
  </si>
  <si>
    <t>0320500000</t>
  </si>
  <si>
    <t>Бюджетные инвестиции в объекты капитального строительства  собственности муниципальных образований</t>
  </si>
  <si>
    <t>0320540000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</si>
  <si>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</si>
  <si>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</si>
  <si>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Расходы за счет субсидии на капитальные вложения в общеобразовательные организации в целях обеспечения односменного режима обучения</t>
  </si>
  <si>
    <t>0320564480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</si>
  <si>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</si>
  <si>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</si>
  <si>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Расходы за счет местного бюджета на капитальные вложения в общеобразовательные организации в целях обеспечения односменного режима обучения</t>
  </si>
  <si>
    <t>03205S0010</t>
  </si>
  <si>
    <t>Обеспечение безопасности дорожного движения на улично-дорожной сети за счет межбюджетных трансфертов городского поселения Клин</t>
  </si>
  <si>
    <t>1450102010</t>
  </si>
  <si>
    <t>Обеспечение безопасности дорожного движения на улично-дорожной сети за счет межбюджетных трансфертов от городского поселения Решетниково</t>
  </si>
  <si>
    <t>1450104010</t>
  </si>
  <si>
    <t>Муниципальная программа "Формирование современной комфортной городской среды" на 2018-2022 годы</t>
  </si>
  <si>
    <t>1500000000</t>
  </si>
  <si>
    <t>Подпрограмма "Благоустройство и содержание территорий городского округа Клин"</t>
  </si>
  <si>
    <t>1510000000</t>
  </si>
  <si>
    <t>Основное мероприятие "Благоустройство и содержание общественных территорий"</t>
  </si>
  <si>
    <t>1510100000</t>
  </si>
  <si>
    <t>Обеспечение выполнения работ по благоустройству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</si>
  <si>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1510102010</t>
  </si>
  <si>
    <t>Мероприятия по благоустройству общественных территорий за счет межбюджетных трансфертов от городского поселения Клин</t>
  </si>
  <si>
    <t>1510102020</t>
  </si>
  <si>
    <t>Содержание внутриквартальных проездов и дорог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</si>
  <si>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1510102030</t>
  </si>
  <si>
    <t>Благоустройство территорий городского округа Клин в части защиты территорий от неблагоприятного воздействия безнадзорных животных за счет межбюджетных трансфертов от городского поселения Клин</t>
  </si>
  <si>
    <t>1510102050</t>
  </si>
  <si>
    <t>Основное мероприятие "Озеленение общественных территорий"</t>
  </si>
  <si>
    <t>1510200000</t>
  </si>
  <si>
    <t>Обеспечение выполнения работ по озеленению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</si>
  <si>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1510202010</t>
  </si>
  <si>
    <t>Основное мероприятие "Содержание и ремонт сетей уличного освещения"</t>
  </si>
  <si>
    <t>1510300000</t>
  </si>
  <si>
    <t>Оплата за электроэнергию, потребляемую для уличного освещения за счет межбюджетных трансфертов от городского поселения Клин</t>
  </si>
  <si>
    <t>1510302010</t>
  </si>
  <si>
    <t>Приобретение энергосберегающих ламп для уличного освещения за счет межбюджетных трансфертов от городского поселения Клин</t>
  </si>
  <si>
    <t>1510302020</t>
  </si>
  <si>
    <t>Обеспечение выполнения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</si>
  <si>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1510302030</t>
  </si>
  <si>
    <t>Подпрограмма "Комплексное благоустройство дворовых территорий"</t>
  </si>
  <si>
    <t>1520000000</t>
  </si>
  <si>
    <t>Основное мероприятие "Мероприятия по комплексному благоустройству дворовых территорий"</t>
  </si>
  <si>
    <t>1520100000</t>
  </si>
  <si>
    <t>Ремонт асфальтового покрытия на внутридворовых и внутриквартальных проездах, в том числе устройство парковок во дворах за счет межбюджетных трансфертов от городского поселения Клин</t>
  </si>
  <si>
    <t>1520102010</t>
  </si>
  <si>
    <t>Подпрограмма "Капитальный ремонт и содержание жилищного фонда"</t>
  </si>
  <si>
    <t>1530000000</t>
  </si>
  <si>
    <t>Основное мероприятие "Ремонт жилищного фонда"</t>
  </si>
  <si>
    <t>1530100000</t>
  </si>
  <si>
    <t>Взнос на капитальный ремонт общего имущества многоквартирных домов за помещения, которые находятся в муниципальной собственности</t>
  </si>
  <si>
    <t>1530101010</t>
  </si>
  <si>
    <t>Мероприятия по капитальному ремонту муниципального жилищного фонда</t>
  </si>
  <si>
    <t>1530101020</t>
  </si>
  <si>
    <t xml:space="preserve">Основное мероприятие "Создание благоприятных условий для проживание граждан в многоквартирных домах, расположенных на территории городского округа </t>
  </si>
  <si>
    <t>1530200000</t>
  </si>
  <si>
    <t>Расходы за счет субсидии из бюджета Московской области на мероприятия по обеспечению выполнения текущего ремонта подъездов организациями, осуществляющими управление многоквартирными домами</t>
  </si>
  <si>
    <t>1530260950</t>
  </si>
  <si>
    <t>Мероприятия по обеспечению выполнения текущего ремонта подъездов организациями, осуществляющими управление многоквартирными домами (софинансирование)</t>
  </si>
  <si>
    <t>15302S1010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</si>
  <si>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Клин (софинансирование)</t>
  </si>
  <si>
    <t>15302S2010</t>
  </si>
  <si>
    <t>Мероприятия по обеспечению выполнения текущего ремонта подъездов организациями, осуществляющими управление многоквартирными домами за счет межбюджетных трансфертов от городского поселения Решетниково (софинансирование)</t>
  </si>
  <si>
    <t>15302S4010</t>
  </si>
  <si>
    <t>1600000000</t>
  </si>
  <si>
    <t>1610000000</t>
  </si>
  <si>
    <t>Основное мероприятие "Информирование населения об основных событиях социально-экономического развития, общественно-политической жизни, о деятельности органов местного самоуправления"</t>
  </si>
  <si>
    <t>1610100000</t>
  </si>
  <si>
    <t>1610101010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</si>
  <si>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</t>
  </si>
  <si>
    <t>1610101030</t>
  </si>
  <si>
    <t>Информирование населения путем изготовления и распространения полиграфической продукции о социально значимых вопросах в деятельности органов местного самоуправления</t>
  </si>
  <si>
    <t>1610101050</t>
  </si>
  <si>
    <t>1610102010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</si>
  <si>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Клин</t>
  </si>
  <si>
    <t>1610102030</t>
  </si>
  <si>
    <t>1610103010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</si>
  <si>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Высоковск</t>
  </si>
  <si>
    <t>1610103030</t>
  </si>
  <si>
    <t>1610104010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</si>
  <si>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городского поселения Решетниково</t>
  </si>
  <si>
    <t>1610104030</t>
  </si>
  <si>
    <t>1610105010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</si>
  <si>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Воздвиженское</t>
  </si>
  <si>
    <t>1610105030</t>
  </si>
  <si>
    <t>1610106010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</si>
  <si>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 телепередач за счет межбюджетных трансфертов от  городского поселения Воронинское</t>
  </si>
  <si>
    <t>1610106030</t>
  </si>
  <si>
    <t>1610107010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</si>
  <si>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 Зубовское</t>
  </si>
  <si>
    <t>1610107030</t>
  </si>
  <si>
    <t>1610108010</t>
  </si>
  <si>
    <t>Информирование жителей района о деятельности органов местного самоуправления путем изготовления и распространения (вещания) на территории муниципального образования телепередач за счет межбюджетных трансфертов от  сельского поселения Нудольское</t>
  </si>
  <si>
    <t>1610108030</t>
  </si>
  <si>
    <t>1610109010</t>
  </si>
  <si>
    <t>Информирование жителей района о деятельности органов местного самоуправления путем изготовления и распространения (вещания)  на территории муниципального образования телепередач за счет межбюджетных трансфертов от  сельского поселения Петровское</t>
  </si>
  <si>
    <t>1610109030</t>
  </si>
  <si>
    <t>Основное мероприятие "Информирование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рекламы"</t>
  </si>
  <si>
    <t>1610300000</t>
  </si>
  <si>
    <t>Информирование населения об основных социально-экономических событиях муниципального образования, а также о деятельности органов местного самоуправления посредством наружной рекламы</t>
  </si>
  <si>
    <t>1610301010</t>
  </si>
  <si>
    <t>Руководство и управление в сфере установленных функций органов власти</t>
  </si>
  <si>
    <t>9500000000</t>
  </si>
  <si>
    <t>Высшее должностное лицо муниципального образования</t>
  </si>
  <si>
    <t>9500000030</t>
  </si>
  <si>
    <t>Обеспечение деятельности Контрольно-счетной палаты</t>
  </si>
  <si>
    <t>9500000040</t>
  </si>
  <si>
    <t>Руководитель Контрольно-счетной палаты и его заместители</t>
  </si>
  <si>
    <t>9500000050</t>
  </si>
  <si>
    <t>Непрограммные расходы</t>
  </si>
  <si>
    <t>9900000000</t>
  </si>
  <si>
    <t>Выплаты пенсий за выслугу лет муниципальным служащим</t>
  </si>
  <si>
    <t>9900000010</t>
  </si>
  <si>
    <t>Исполнение судебных актов</t>
  </si>
  <si>
    <t>9900000060</t>
  </si>
  <si>
    <t xml:space="preserve">Приобретение посадочного материала для озеленения территорий </t>
  </si>
  <si>
    <t>0730101030</t>
  </si>
  <si>
    <t>Муниципальная программа "Безопасность населения" на 2017-2021 годы</t>
  </si>
  <si>
    <t>0800000000</t>
  </si>
  <si>
    <t>Подпрограмма "Профилактика преступлений и иных правонарушений"</t>
  </si>
  <si>
    <t>0810000000</t>
  </si>
  <si>
    <t>Основное мероприятие "Оборудование социально-значимых объектов инженерно-техническими сооружениями, обеспечивающими контроль доступа или блокирование несанкционированного доступа, контроль и оповещение о возникновении угроз"</t>
  </si>
  <si>
    <t>0810100000</t>
  </si>
  <si>
    <t>Оборудование объектов образования</t>
  </si>
  <si>
    <t>0810101020</t>
  </si>
  <si>
    <t>Оборудование объектов Администрации городского округа Клин</t>
  </si>
  <si>
    <t>0810101030</t>
  </si>
  <si>
    <t>Основное мероприятие "Повышение степени защищенности объектов муниципальной собственности"</t>
  </si>
  <si>
    <t>0810200000</t>
  </si>
  <si>
    <t>Обеспечение охраной парков частными охранными организациями  за счет межбюджетных трансфертов от городского поселения Клин</t>
  </si>
  <si>
    <t>0810202030</t>
  </si>
  <si>
    <t>Основное мероприятие "Обеспечение деятельности общественных объединений правоохранительной направленности"</t>
  </si>
  <si>
    <t>0810300000</t>
  </si>
  <si>
    <t>Материальное стимулирование народных дружинников за счет межбюджетных трансфертов от городского поселения Клин</t>
  </si>
  <si>
    <t>0810302020</t>
  </si>
  <si>
    <t>Основное мероприятие "Реализация мероприятий по обеспечению общественного порядка и общественной безопасности"</t>
  </si>
  <si>
    <t>0810400000</t>
  </si>
  <si>
    <t>Привитие в обществе идей ведения законопослушного образа жизни</t>
  </si>
  <si>
    <t>0810401010</t>
  </si>
  <si>
    <t>Проведение спортивных соревнований и физкультурно-оздоровительных мероприятий в учреждениях физической культуры и спорта</t>
  </si>
  <si>
    <t>0810401020</t>
  </si>
  <si>
    <t>Проведение молодежных акций и агитационно-пропагандистских мероприятий на базе молодежного центра "Стекольный"</t>
  </si>
  <si>
    <t>0810401030</t>
  </si>
  <si>
    <t>Основное мероприятие "Дальнейшее развитие аппаратно-программного комплекса «Безопасный город»</t>
  </si>
  <si>
    <t>0810500000</t>
  </si>
  <si>
    <t>Установка систем видеонаблюдения</t>
  </si>
  <si>
    <t>0810501010</t>
  </si>
  <si>
    <t>Обслуживание систем видеонаблюдения</t>
  </si>
  <si>
    <t>0810501020</t>
  </si>
  <si>
    <t>Установка систем видеонаблюдения за счет межбюджетных трансфертов от городского поселения Клин</t>
  </si>
  <si>
    <t>0810502010</t>
  </si>
  <si>
    <t>0810600000</t>
  </si>
  <si>
    <t>Круглые столы, конференции, семинары</t>
  </si>
  <si>
    <t>0810601010</t>
  </si>
  <si>
    <t>Приобретение научно-методических материалов, программ, печатных и электронных учебных пособий, учебных фильмов, в том числе с использованием мультимедийных средств</t>
  </si>
  <si>
    <t>0810601020</t>
  </si>
  <si>
    <t>Основное мероприятие "Профилактика наркомании и токсикомании"</t>
  </si>
  <si>
    <t>0810700000</t>
  </si>
  <si>
    <t>Реализация комплекса тематических мероприятий по формированию у подростков негативного отношения к потреблению психоактивных веществ  и проведение пропаганды здорового образа жизни</t>
  </si>
  <si>
    <t>0810701010</t>
  </si>
  <si>
    <t>Спортивно-массовые мероприятия по профилактике наркомании и токсикомании в учреждениях физической культуры и спорта</t>
  </si>
  <si>
    <t>0810701020</t>
  </si>
  <si>
    <t>Молодежные культурно-зрелищные, профилактические мероприятия по профилактике наркомании и токсикомании на базе молодежного центра "Стекольный"</t>
  </si>
  <si>
    <t>0810701030</t>
  </si>
  <si>
    <t>Основное мероприятие "Информационно-пропагандистское сопровождение антинаркотической деятельности".</t>
  </si>
  <si>
    <t>0810800000</t>
  </si>
  <si>
    <t>Выпуск буклетов о проблеме наркомании и токсикомании</t>
  </si>
  <si>
    <t>0810801010</t>
  </si>
  <si>
    <t>Подпрограмма «Снижение рисков и смягчение последствий чрезвычайных ситуаций природного и техногенного характера в городском округе Клин Московской области»</t>
  </si>
  <si>
    <t>0820000000</t>
  </si>
  <si>
    <t>Основное мероприятие "Создание резерва финансовых и материальных ресурсов для ликвидации чрезвычайных ситуаций"</t>
  </si>
  <si>
    <t>0820200000</t>
  </si>
  <si>
    <t>Резервный фонд финансовых ресурсов для предупреждения и ликвидации чрезвычайных ситуаций муниципального и объектового характера</t>
  </si>
  <si>
    <t>0820201020</t>
  </si>
  <si>
    <t>Резервные средства</t>
  </si>
  <si>
    <t>870</t>
  </si>
  <si>
    <t>Основное мероприятие "Обеспечение безопасности людей на водных объектах"</t>
  </si>
  <si>
    <t>0820300000</t>
  </si>
  <si>
    <t>Проведение агитационно-пропагандистских мероприятий, направленных на профилактику происшествий на водных объектах</t>
  </si>
  <si>
    <t>0820301030</t>
  </si>
  <si>
    <t>0820400000</t>
  </si>
  <si>
    <t>0820402010</t>
  </si>
  <si>
    <t>0820404010</t>
  </si>
  <si>
    <t>Подпрограмма "Развитие и совершенствование систем оповещения и информирования населения городского округа Клин Московской области"</t>
  </si>
  <si>
    <t>0830000000</t>
  </si>
  <si>
    <t>Основное мероприятие "Создание и поддержание в постоянной готовности муниципальной системы оповещения и информирования населения об опасностях, возникающих при военных конфликтах или в следствие этих конфликтов, а также об угрозе возникновения или о возникновении ЧС природного и техногенного характера"</t>
  </si>
  <si>
    <t>0830100000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</si>
  <si>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</t>
  </si>
  <si>
    <t>0830101010</t>
  </si>
  <si>
    <t>Создание, совершенствование и поддержание в состоянии готовности технических систем управления, связи, мониторинга, видеонаблюдения  и муниципальной системы оповещения и информирования населения об опасностях за счет межбюджетных трансфертов от городского поселения  Клин</t>
  </si>
  <si>
    <t>0830102010</t>
  </si>
  <si>
    <t>Подпрограмма "Обеспечение пожарной безопасности городского округа Клин Московской области"</t>
  </si>
  <si>
    <t>0840000000</t>
  </si>
  <si>
    <t>Основное мероприятие "Обеспечение пожарной безопасности"</t>
  </si>
  <si>
    <t>0840100000</t>
  </si>
  <si>
    <t>Приобретение противопожарного оборудования за счет межбюджетных трансфертов от городского поселения Клин</t>
  </si>
  <si>
    <t>0840102020</t>
  </si>
  <si>
    <t>Выполнение работ по обеспечению пожарной безопасности на подведомственных муниципальных объектах за счет межбюджетных трансфертов от городского поселения Клин</t>
  </si>
  <si>
    <t>0840102030</t>
  </si>
  <si>
    <t>Подпрограмма "Обеспечение мероприятий гражданской обороны городского округа Клин Московской области"</t>
  </si>
  <si>
    <t>0850000000</t>
  </si>
  <si>
    <t>0850100000</t>
  </si>
  <si>
    <t>Приобретение имущества гражданской обороны, организация  и  обеспечение его содержания</t>
  </si>
  <si>
    <t>0850101010</t>
  </si>
  <si>
    <t>Приобретение имущества гражданской обороны, организация  и  обеспечение его содержания за счет межбюджетных трансфертов от городского поселения Клин</t>
  </si>
  <si>
    <t>0850102010</t>
  </si>
  <si>
    <t>Основное мероприятие "Реализация и обеспечение плана гражданской обороны и защиты населения"</t>
  </si>
  <si>
    <t>0850200000</t>
  </si>
  <si>
    <t>Изготовление,  размещение информационного материала для населения района по вопросам гражданской обороны за счет межбюджетных трансфертов городского поселения Решетниково</t>
  </si>
  <si>
    <t>0850204020</t>
  </si>
  <si>
    <t>Муниципальная программа "Жилище" на 2017-2021 годы</t>
  </si>
  <si>
    <t>0900000000</t>
  </si>
  <si>
    <t>Подпрограмма "Обеспечение жильем молодых семей"</t>
  </si>
  <si>
    <t>0930000000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</si>
  <si>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строительство индивидуального жилого дома"</t>
  </si>
  <si>
    <t>0930100000</t>
  </si>
  <si>
    <t>Обеспечение жилыми помещениями молодых семей (софинансирование)</t>
  </si>
  <si>
    <t>09301L1010</t>
  </si>
  <si>
    <t>Подпрограмма "Обеспечение жильем детей-сирот и детей, оставшихся без попечения родителей, а также лиц из их числа"</t>
  </si>
  <si>
    <t>0940000000</t>
  </si>
  <si>
    <t>Основное мероприятие  "Оказание государственной поддержки в решении жилищной проблемы детей-сирот и детей, оставшихся без попечения родителей"</t>
  </si>
  <si>
    <t>0940100000</t>
  </si>
  <si>
    <t>Расходы за счёт субвенции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</si>
  <si>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0940160820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</si>
  <si>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</si>
  <si>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</si>
  <si>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Подпрограмма "Улучшение жилищных условий семей, имеющих семь и более детей"</t>
  </si>
  <si>
    <t>0960000000</t>
  </si>
  <si>
    <t>Основное мероприятие "Предоставление семьям, имеющим семь и более детей, жилищных субсидий на приобретение  жилого помещения или строительство индивидуального жилого дома"</t>
  </si>
  <si>
    <t>0960100000</t>
  </si>
  <si>
    <t>Предоставление семьям, имеющим семь и более детей, жилищных субсидий на приобретение  жилого помещения или строительство индивидуального жилого дома (софинансирование)</t>
  </si>
  <si>
    <t>09601S1010</t>
  </si>
  <si>
    <t>Субсидии гражданам на приобретение жилья</t>
  </si>
  <si>
    <t>322</t>
  </si>
  <si>
    <t>Подпрограмма "Обеспечение жильем отдельных категорий граждан, установленных федеральным законодательством"</t>
  </si>
  <si>
    <t>0970000000</t>
  </si>
  <si>
    <t>Основное мероприятие "Оказание государственной поддержки по обеспечению жильем отдельных категорий граждан, установленных ФЗ от 12 января 1995 года №5-ФЗ "О ветеранах", в соответствии с Указом Президента РФ от 7 мая 2008 года №714 "Об обеспечении жильем ветеранов Великой Отечественной войны 1941-1945 гг."</t>
  </si>
  <si>
    <t>0970100000</t>
  </si>
  <si>
    <t>Расходы за счет субвенции из бюджета Московской области на перечисление единовременной  социальной выплаты на строительство (или приобретение) жилого помещения отдельным категориям ветеранов, инвалидов и семьям, имеющих детей инвалидов (федеральный бюджет)</t>
  </si>
  <si>
    <t>0970151350</t>
  </si>
  <si>
    <t>Муниципальная программа "Развитие инженерной инфраструктуры и энергоэффективности" на 2018-2022 годы</t>
  </si>
  <si>
    <t>1000000000</t>
  </si>
  <si>
    <t>Подпрограмма "Чистая вода"</t>
  </si>
  <si>
    <t>1010000000</t>
  </si>
  <si>
    <t>Основное мероприятие "Строительство (реконструкция, капитальный ремонт, приобретение, монтаж и ввод в эксплуатацию) объектов водоснабжения станции водоочистки"</t>
  </si>
  <si>
    <t>1010100000</t>
  </si>
  <si>
    <t>Приобретение, монтаж и ввод в эксплуатацию станции обезжелезивания на водозаборном узле (софинансирование из местного бюджета)</t>
  </si>
  <si>
    <t>10101S1010</t>
  </si>
  <si>
    <t>Подпрограмма "Создание условий для обеспечения качественными жилищно-коммунальными услугами"</t>
  </si>
  <si>
    <t>1020000000</t>
  </si>
  <si>
    <t>Основное мероприятие "Строительство, реконструкция, капитальный ремонт, приобретение, монтаж и ввод в эксплуатацию объектов коммунальной инфраструктуры"</t>
  </si>
  <si>
    <t>1020100000</t>
  </si>
  <si>
    <t>Закупка товаров, работ, услуг в целях капитального ремонта государственного (муниципального) имущества</t>
  </si>
  <si>
    <t>243</t>
  </si>
  <si>
    <t>Строительство, реконструкция, капитальный ремонт, приобретение, монтаж и ввод в эксплуатацию объектов очистки сточных вод (софинансирование)</t>
  </si>
  <si>
    <t>10201S1050</t>
  </si>
  <si>
    <t>Основное мероприятие "Совершенствование системы управления жилищно-коммунального хозяйства"</t>
  </si>
  <si>
    <t>1020200000</t>
  </si>
  <si>
    <t>Актуализация схем водоснабжения и водоотведения</t>
  </si>
  <si>
    <t>1020201020</t>
  </si>
  <si>
    <t>Актуализация схем теплоснабжения</t>
  </si>
  <si>
    <t>1020201030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</si>
  <si>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</si>
  <si>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</si>
  <si>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Проведение мероприятий по обеспечению  муниципальных гарантий исполнения договоров уступки права требования с ООО "Газпром межрегионгаз Москва" и ГУП  МО "Мособлгаз" за счет межбюджетных трансфертов от городского поселения Клин</t>
  </si>
  <si>
    <t>1020202060</t>
  </si>
  <si>
    <t>Подпрограмма "Энергосбережение и повышение энергетической эффективности"</t>
  </si>
  <si>
    <t>1030000000</t>
  </si>
  <si>
    <t>Основное мероприятие "Повышение энергетической эффективности систем наружного освещения"</t>
  </si>
  <si>
    <t>1030500000</t>
  </si>
  <si>
    <t>Замена светильников наружного освещения на энергоэффективные 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</si>
  <si>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1030502010</t>
  </si>
  <si>
    <t>Строительство новых линий наружного освещения на улицах, проездах, набережных в рамках муниципального задания муниципальное бюджетное учреждение городского округа Клин "Городское хозяйство" за счет межбюджетных трансфертов от городского поселения Клин</t>
  </si>
  <si>
    <t>1030502020</t>
  </si>
  <si>
    <t xml:space="preserve">Основное мероприятие "Повышение энергетической эффективности" </t>
  </si>
  <si>
    <t>1030600000</t>
  </si>
  <si>
    <t>Информационное обеспечение и пропаганда энергосбережения и повышения энергетической эффективности</t>
  </si>
  <si>
    <t>1030601010</t>
  </si>
  <si>
    <t>Обучение специалистов, ответственных за энергосбережение по образовательным программам в области энергосбережения и повышения качества энергетической эффективности</t>
  </si>
  <si>
    <t>1030601020</t>
  </si>
  <si>
    <t>Муниципальная программа "Предпринимательство городского округа Клин" на 2017-2021 годы</t>
  </si>
  <si>
    <t>1100000000</t>
  </si>
  <si>
    <t>Подпрограмма "Развитие субъектов малого и среднего предпринимательства в городском округе Клин"</t>
  </si>
  <si>
    <t>1110000000</t>
  </si>
  <si>
    <t>Основное мероприятие "Реализация механизмов государственной поддержки субъектов малого и среднего предпринимательства"</t>
  </si>
  <si>
    <t>1110200000</t>
  </si>
  <si>
    <t>Частичная компенсация субъектам малого и среднего предпринимательства затрат, связанных с приобретением оборудования в целях создания, и (или) развития, и (или) модернизации производства товаров (работ, услуг)</t>
  </si>
  <si>
    <t>1110201020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</si>
  <si>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</si>
  <si>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</si>
  <si>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Частичная компенсация затрат субъектов малого и среднего предпринимательства, осуществляющих деятельность в области ремесел, народных художественных промыслов, сельского и экологического   туризма</t>
  </si>
  <si>
    <t>1110201030</t>
  </si>
  <si>
    <t>Частичная компенсация затрат субъектам малого и среднего предпринимательства, осуществляющим предоставление услуг (производство товаров) в социальной сфере деятельности</t>
  </si>
  <si>
    <t>1110201040</t>
  </si>
  <si>
    <t>Подпрограмма "Развитие конкуренции"</t>
  </si>
  <si>
    <t>1130000000</t>
  </si>
  <si>
    <t>Основное мероприятие "Развитие сферы муниципальных закупок"</t>
  </si>
  <si>
    <t>1130100000</t>
  </si>
  <si>
    <t>Обеспечение деятельности муниципального казенного учреждения "Центр проведения торгов"</t>
  </si>
  <si>
    <t>1130101040</t>
  </si>
  <si>
    <t>Подпрограмма "Развитие потребительского рынка городского округа Клин"</t>
  </si>
  <si>
    <t>1150000000</t>
  </si>
  <si>
    <t>Основное мероприятие "Приведение кладбищ городского округа Клин в соответствии с Порядком деятельности общественных кладбищ и крематориев на территории городского округа Клин"</t>
  </si>
  <si>
    <t>1150600000</t>
  </si>
  <si>
    <t>1150601020</t>
  </si>
  <si>
    <t>1150602020</t>
  </si>
  <si>
    <t>1150604020</t>
  </si>
  <si>
    <t>Основное мероприятие "Повышение качества обслуживания населения в сфере погребения и похоронного дела"</t>
  </si>
  <si>
    <t>1150700000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</si>
  <si>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</t>
  </si>
  <si>
    <t>1150701010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</si>
  <si>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Клин</t>
  </si>
  <si>
    <t>1150702010</t>
  </si>
  <si>
    <t>Транспортировка умерших в морг, включая погрузо-разгрузочные работы, для производства судебно-медицинской экспертизы и патологоанатомического вскрытия (за исключением умерших в медицинских учреждениях) за счет межбюджетных трансфертов от городского поселения Решетниково</t>
  </si>
  <si>
    <t>1150704010</t>
  </si>
  <si>
    <t>Муниципальная программа "Управление имуществом и финансами городского округа Клин" на 2018-2021 годы</t>
  </si>
  <si>
    <t>1200000000</t>
  </si>
  <si>
    <t>Подпрограмма "Развитие имущественного комплекса"</t>
  </si>
  <si>
    <t>1210000000</t>
  </si>
  <si>
    <t>Основное мероприятие "Осуществление работ, направленных на повышение эффективности использования, распоряжения имуществом и земельными ресурсами""</t>
  </si>
  <si>
    <t>1210100000</t>
  </si>
  <si>
    <t>Выполнение землеустроительных работ (услуги по межеванию земельных участков, услуги по описанию границ и установлению границ земельных участков, оценка и другое), в том числе формирование земельных участков для предоставления их многодетным семьям</t>
  </si>
  <si>
    <t>1210101010</t>
  </si>
  <si>
    <t>Выполнение работ по технической инвентаризации объектов недвижимости, изготовлению технических планов, паспортов, техническому учету правоустанавливающих документов, оценка и другое</t>
  </si>
  <si>
    <t>1210101020</t>
  </si>
  <si>
    <t>Ремонт муниципальных зданий, помещений, входящих в состав муниципальной казны</t>
  </si>
  <si>
    <t>1210101030</t>
  </si>
  <si>
    <t>Оплата коммунальных услуг в зданиях (помещениях), входящих в состав муниципальной казны, и услуг по содержанию и обслуживанию зданий (помещений), сооружений</t>
  </si>
  <si>
    <t>1210101040</t>
  </si>
  <si>
    <t>Обеспечение деятельности муниципального казенного учреждения «Многофункциональный центр стратегического развития и инвестиций»</t>
  </si>
  <si>
    <t>1210101070</t>
  </si>
  <si>
    <t>Обеспечение деятельности муниципального казенного учреждения "Центр обеспечения деятельности организаций бюджетной сферы и органов местного самоуправления городского округа Клин"</t>
  </si>
  <si>
    <t>1210101090</t>
  </si>
  <si>
    <t>Подпрограмма "Развитие муниципальной службы"</t>
  </si>
  <si>
    <t>1220000000</t>
  </si>
  <si>
    <t>Основное мероприятие "Организация профессионального развития муниципальных служащих городского округа Клин"</t>
  </si>
  <si>
    <t>1220100000</t>
  </si>
  <si>
    <t>Участие муниципальных служащих городского округа Клин в образовательных мероприятиях (совещаниях, семинарах, конференциях, программах повышения квалификации, программах профессиональной переподготовки)</t>
  </si>
  <si>
    <t>1220101010</t>
  </si>
  <si>
    <t>Участие муниципальных служащих в образовательных мероприятиях по противодействию коррупции</t>
  </si>
  <si>
    <t>1220101020</t>
  </si>
  <si>
    <t>Повышение квалификации муниципальных служащих, в должностные обязанности которых входит участие в противодействии коррупции</t>
  </si>
  <si>
    <t>1220101030</t>
  </si>
  <si>
    <t>Подпрограмма "Управление муниципальными финансами городского округа Клин"</t>
  </si>
  <si>
    <t>1230000000</t>
  </si>
  <si>
    <t>Основное мероприятие "Управление средствами резервного фонда Администрации городского округа Клин"</t>
  </si>
  <si>
    <t>1230200000</t>
  </si>
  <si>
    <t>Финансовое обеспечение непредвиденных расходов бюджета городского округа Клин</t>
  </si>
  <si>
    <t>1230201010</t>
  </si>
  <si>
    <t>Основное мероприятие "Управление муниципальным долгом городского округа Клин"</t>
  </si>
  <si>
    <t>1230400000</t>
  </si>
  <si>
    <t>Обеспечение своевременности и полноты расчетов по долговым обязательствам городского округа Клин</t>
  </si>
  <si>
    <t>1230401010</t>
  </si>
  <si>
    <t>Обслуживание муниципального долга</t>
  </si>
  <si>
    <t>730</t>
  </si>
  <si>
    <t>Подпрограмма "Развитие архивного дела в городском округе Клин"</t>
  </si>
  <si>
    <t>1240000000</t>
  </si>
  <si>
    <t>Основное мероприятие "Хранение, комплектование, учет и использование документов Архивного фонда Московской области и других архивных документов в Клинском муниципальном Архиве"</t>
  </si>
  <si>
    <t>1240100000</t>
  </si>
  <si>
    <t>Расходы за счет субвенции из бюджета Московской области на  хранение, комплектование, учет и использование  документов Архивного фонда Московской области и других архивных документов</t>
  </si>
  <si>
    <t>1240160690</t>
  </si>
  <si>
    <t>1250000000</t>
  </si>
  <si>
    <t>Основное мероприятие "Обеспечение деятельности органов местного самоуправления"</t>
  </si>
  <si>
    <t>1250100000</t>
  </si>
  <si>
    <t>Обеспечение деятельности органов местного самоуправления</t>
  </si>
  <si>
    <t>1250104000</t>
  </si>
  <si>
    <t>1250160700</t>
  </si>
  <si>
    <t>Расходы за счет субвенции из бюджета Московской области  на осуществление государственных полномочий Московской области в области земельных отношений в соответствии с Законом МО № 144/2016-ОЗ</t>
  </si>
  <si>
    <t>1250160830</t>
  </si>
  <si>
    <t>Муниципальная программа «Цифровое муниципальное образование (городской округ Клин)" на 2018-2021 годы</t>
  </si>
  <si>
    <t>1300000000</t>
  </si>
  <si>
    <t>Организация и проведение информационных туров в рамках разработки новых и перспективных туристических маршрутов и популяризации событийных мероприятий  за счет межбюджетных трансфертов городского поселения Клин</t>
  </si>
  <si>
    <t>Расходы за счет субсидии из бюджета Московской области на проектирование и реконструкцию муниципальных стадионов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</si>
  <si>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за счет межбюджетных трансфертов от городского поселения  Клин</t>
  </si>
  <si>
    <t xml:space="preserve"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"Ритуал") </t>
  </si>
  <si>
    <t>Соблюдение финансирования мероприятий по содержанию мест захоронений в размере, установленном нормативом расходов на содержание мест захоронения (субсидия на выполнение муниципального задания муниципального бюджетного учреждения "Специализированная служба по вопросам похоронного дела "Ритуал"") за счет межбюджетных трансфертов от городского поселения Решетниково</t>
  </si>
  <si>
    <t>Приобретение прав использования на рабочих местах работников органов местного самоуправления прикладного программного обеспечения, включая специализированные программные продукты, а также обновления к ним и права доступа к справочным и информационным банкам данных за счет межбюджетных трансфертов от городского поселения Клин</t>
  </si>
  <si>
    <t>Основное мероприятие "Обеспечение защиты информационно-технологической и телекоммуникационной инфраструктуры и информации в информационных системах используемых органами местного самоуправления"</t>
  </si>
  <si>
    <t>Внедрение и сопровождение информационных систем поддержки оказания государственных и муниципальных услуг и контрольно-надзорной деятельности  органов местного самоуправления  за счет межбюджетных трансфертов от городского поселения Решетниково</t>
  </si>
  <si>
    <t>Приобретение современных аппаратно-программных комплексов для общеобразовательных организаций  за счет местного бюджета</t>
  </si>
  <si>
    <t>Муниципальная программа "Развитие системы информирования населения о деятельности органов местного самоуправления" на 2017-2021 годы</t>
  </si>
  <si>
    <t xml:space="preserve">Подпрограмма "Развитие системы информирования населения о деятельности органов местного самоуправления" 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</si>
  <si>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 массовой информации</t>
  </si>
  <si>
    <t>Информирование населения  об основных событиях социально-экономического развития, общественно-политической жизни, освещение деятельности органов местного самоуправления в печатных средствах массовой информации за счет межбюджетных трансфертов от городского поселения Клин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</si>
  <si>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Высоковск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</si>
  <si>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Решетниково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</si>
  <si>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 Воздвиженское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</si>
  <si>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Воронинское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</si>
  <si>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Зубовское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</si>
  <si>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сельского поселения  Нудольское</t>
  </si>
  <si>
    <t>Информирование населения об основных событиях социально-экономического развития, общественно-политической жизни, освещение деятельности органов местного самоуправления и печатных средствах массовой информации за счет межбюджетных трансфертов от городского поселения Петровское</t>
  </si>
  <si>
    <t>тыс. руб.</t>
  </si>
  <si>
    <t>"О бюджете Клинского муниципального района на 2018 год и на плановый период 2019 и 2020 годов"</t>
  </si>
  <si>
    <t>к решению Совета депутатов Клинского муниципального района</t>
  </si>
  <si>
    <t>Приложение № 9</t>
  </si>
  <si>
    <t>* Публичные нормативные обязательства</t>
  </si>
  <si>
    <t>Итого по непрограммным расходам</t>
  </si>
  <si>
    <t>Итого по муниципальным программам</t>
  </si>
  <si>
    <t xml:space="preserve">Расходы за счет субвенции на осуществление государственных полномочий в соответствии с Законом МО № 107/2014-ОЗ "О наделении органов местного самоуправления муниципальных образований отдельными госполномочиями Московской области </t>
  </si>
  <si>
    <t>Целевая статья расходов</t>
  </si>
  <si>
    <t>Вид расходов</t>
  </si>
  <si>
    <t>2018 год</t>
  </si>
  <si>
    <t>Основное мероприятие "Профилактика заболеваний и формирование здорового образа жизни. Развитие первичной медико-санитарной помощи."</t>
  </si>
  <si>
    <t>Основное мероприятие "Оказание мер социальной поддержки детям-сиротам и детям, оставшимся без попечения родителей"</t>
  </si>
  <si>
    <t>Основное мероприятие "Организация и проведение мероприятий, направленных на предупреждение проявлений экстремизма,  формирование мультикультурности и толерантности в молодежной среде"</t>
  </si>
  <si>
    <t>Основное мероприятие "Совершенствование механизма реагирования экстренных оперативных служб на обращения населения по единому номеру "112"</t>
  </si>
  <si>
    <t>Основное мероприятие "Создание запасов материально-технических, продовольственных, медицинских и иных средств для целей гражданской обороны"</t>
  </si>
  <si>
    <t>Расходы за счет субвенции на оплату расходов, связанных с компенсацией проезда к месту учебы и обратно отдельным категориям обучающихся в муниципальных образовательных учреждениях Московской области</t>
  </si>
  <si>
    <t xml:space="preserve">от 15.12.2017г.  № 3/73 </t>
  </si>
  <si>
    <t>0920000000</t>
  </si>
  <si>
    <t>0920100000</t>
  </si>
  <si>
    <t>0920109602</t>
  </si>
  <si>
    <t>Подпрограмма "Переселение граждан из многоквартирных жилых домов, признанных аварийными, в установленном законодательством порядке"</t>
  </si>
  <si>
    <t>Осуществление строительного контроля над объектами</t>
  </si>
  <si>
    <t>Осуществление строительного контроля за счет межбюджетные трансферты от городского поселения Клин</t>
  </si>
  <si>
    <t>13202S1020</t>
  </si>
  <si>
    <t>Выполнение проектных работ и экспертиза сметной документации на ремонт и реконструкцию сетей наружного освещения за счет межбюджетных трансфертов от городского поселения Клин</t>
  </si>
  <si>
    <t>Исполнение судебных актов Российской Федерации и мировых соглашений по возмещению причиненного вреда</t>
  </si>
  <si>
    <t>Расходы за счёт субвенции на мероприятия по организации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</si>
  <si>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счёт субвенции на мероприятия по организации обеспечения предоставления гражданам Российской Федерации, имеющим место жительства в Московской области, субсидий на оплату жилого помещения и коммунальных услуг</t>
  </si>
  <si>
    <t>Расходы за счет субсидии из бюджета Московской области на обеспечение мероприятий по переселению граждан из аварийного жилищного фонда</t>
  </si>
  <si>
    <t>Основное мероприятие " Совершенствование системы предоставления государственных и муниципальных услуг по  принципу одного окна в Многофункциональном центре"</t>
  </si>
  <si>
    <t>Расходы за счет субвенции на создание административных комиссий, уполномоченных рассматривать дела об административных правонарушениях в сфере благоустройства</t>
  </si>
  <si>
    <t>Расходы на организацию деятельности многофункционального центра на предоставление государственных и муниципальных услуг по приему и обработке заявлений о включении избирателей, участников референдума в список избирателей (софинансирование из местного бюджета)</t>
  </si>
  <si>
    <t>Основное мероприятие "Переселение  граждан из многоквартирных жилых домов, признанных аварийными"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</si>
  <si>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бюджета Клинского муниципального района на 2018 год </t>
  </si>
  <si>
    <t>к решению Совета депутатов городского округа Клин</t>
  </si>
  <si>
    <t xml:space="preserve">"О внесении  изменений в решение Совета депутатов Клинского муниципального района 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</si>
  <si>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Решетниково</t>
  </si>
  <si>
    <t>Обеспечение деятельности муниципального казенного учреждения «Единая дежурно-диспетчерская служба» за счет межбюджетных трансфертов от городского поселения Клин</t>
  </si>
  <si>
    <t>Основное мероприятие "Обеспечение нормативных качеств эксплуатируемых  дорог общего пользования"</t>
  </si>
  <si>
    <t>Расходы за счет субсидии из бюджета Московской области на капитальный ремонт и ремонт автомобильных дорог общего пользования местного значения</t>
  </si>
  <si>
    <t>Расходы за счет субсидии из бюджета Московской области на организацию деятельности многофункциональных центров предоставления государственных и муниципальных услуг, действующих на территории Московской области, по приему и обработке заявлений о включении избирателей, участников референдума в список избирателей, участников референдума по месту нахождения и направлению соответствующей информации в территориальные избирательные комиссии</t>
  </si>
  <si>
    <t>Взносы по обязательному социальному страхованию  на выплаты денежного содержания и иные выплаты работникам государственных (муниципальных) органов</t>
  </si>
  <si>
    <t>Расходы за счет субсидии из бюджета Московской области на дооснащение-материально-техническими средствами-приобретение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</t>
  </si>
  <si>
    <t>Дооснащение- материально-техническими средствами-приобретение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Многофункциональном центре (софинансирование из местного бюджета)</t>
  </si>
  <si>
    <t>0320305010</t>
  </si>
  <si>
    <t>Расходы на проведение текущего ремонта зданий и сооружений общеобразовательных организаций и обустройство прилегающих к ним территорий сельскому поселению Воздвиженское</t>
  </si>
  <si>
    <t>0510104400</t>
  </si>
  <si>
    <t>Расходы за счёт иных межбюджетных трансфертов на реализацию дополнительных мероприятий по развитию жилищно-коммунального хозяйства и социально-культурной сферы</t>
  </si>
  <si>
    <t>0530104400</t>
  </si>
  <si>
    <t xml:space="preserve">Субсидии автономным учреждениям на иные цели 
</t>
  </si>
  <si>
    <t xml:space="preserve"> Погашение кредиторской задолженности за счет возврата остатков субсидии из бюджета Московской области за  2017 год на реконструкцию и строительство объектов водоснабжения, водоотведения (межбюджетные трансферты от городского поселения Высоковск)</t>
  </si>
  <si>
    <t>Мероприятия по капитальному ремонту муниципального жилищного фонда за счет межбюджетных трансфертов от городского поселения Решетниково</t>
  </si>
  <si>
    <t>0330364280</t>
  </si>
  <si>
    <t>Погашение кредиторской задолженности за счет возврата остатка субсидии на 2017 год из бюджета Московской области на капитальные вложения в объекты общественной инфраструктуры в целях обеспечения рационального использования топливно-энергетических ресурсов</t>
  </si>
  <si>
    <t>Приложение № 6</t>
  </si>
  <si>
    <t>0850201010</t>
  </si>
  <si>
    <t>Расходы на подготовку и обучение населения района в области гражданской обороны, создание, содержание  и организацию деятельности курсов гражданской обороны муниципального образования, учебных консультационных пунктов (УКП)</t>
  </si>
  <si>
    <t>0850201040</t>
  </si>
  <si>
    <t>Разработка и корректировка документов по гражданской обороне</t>
  </si>
  <si>
    <t>Контроль качества работ по ремонту линий наружного освещения на дворовых территориях за счет межбюджетных трансфертов от городского поселения Клин</t>
  </si>
  <si>
    <t>Ремонт линий наружного освещения на дворовых территориях за счет межбюджетных трансфертов от городского поселения Клин</t>
  </si>
  <si>
    <t>Информирование жителей  района о деятельности органов местного самоуправления путем изготовления и распространения (вещания) на территории муниципального образования радиопрограммы за счет межбюджетных трансфертов от городского поселения Клин</t>
  </si>
  <si>
    <t>Информирование жителей о деятельности органов местного самоуправления путем размещения материалов в электронных средствах массовой информации, распространяемых в сети Интернет за счет межбюджетных трансфертов от городского поселения Клин</t>
  </si>
  <si>
    <t xml:space="preserve"> Информирование населения об основных событиях социально-экономических событиях муниципального образования, а также деятельности органов местного самоуправления посредством наружной рекламы  за счет межбюджетных трансфертов от городского поселения Клин</t>
  </si>
  <si>
    <t xml:space="preserve">Оформление наружного информационного пространства городского округа Клин в соответствии с постановлением Правительства Московской области от 21.05.2014 №363/16 за счет межбюджетных трансфертов от городского поселения Клин 
</t>
  </si>
  <si>
    <t>Погашение кредиторской задолженности по налогам, сборам, страховым взносам, пеням, штрафам муниципальным унитарным предприятиям для завершения процедуры ликвидации муниципальным унитарным предприятиям</t>
  </si>
  <si>
    <t>05301S1020</t>
  </si>
  <si>
    <t xml:space="preserve">Субсидии автономным учреждениям на иные цели </t>
  </si>
  <si>
    <t>Расходы на софинансирование субсидии на реализацию мероприятия приобретение и установка площадки для сдачи нормативов комплекса ГТО</t>
  </si>
  <si>
    <t>0320301010</t>
  </si>
  <si>
    <t xml:space="preserve">Расходы на проведение текущего и капитального ремонта зданий и сооружений общеобразовательных организаций </t>
  </si>
  <si>
    <t>от 12.03.2018  № 8/9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</si>
</sst>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3" x14ac:knownFonts="1">
    <font>
      <sz val="10"/>
      <name val="Arial"/>
      <charset val="1"/>
    </font>
    <font>
      <b/>
      <sz val="11"/>
      <color indexed="55"/>
      <name val="Arial"/>
      <family val="2"/>
      <charset val="204"/>
    </font>
    <font>
      <b/>
      <sz val="10"/>
      <name val="Arial"/>
      <family val="2"/>
      <charset val="204"/>
    </font>
    <font>
      <sz val="10"/>
      <color indexed="55"/>
      <name val="Arial"/>
      <family val="2"/>
      <charset val="204"/>
    </font>
    <font>
      <sz val="8"/>
      <name val="Arial"/>
      <family val="2"/>
      <charset val="204"/>
    </font>
    <font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10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0"/>
      <color indexed="55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b/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color indexed="55"/>
      <name val="Arial"/>
      <family val="2"/>
      <charset val="204"/>
    </font>
    <font>
      <sz val="8"/>
      <name val="Arial"/>
      <family val="2"/>
      <charset val="204"/>
    </font>
    <font>
      <b/>
      <sz val="8"/>
      <color indexed="55"/>
      <name val="Arial"/>
      <family val="2"/>
      <charset val="204"/>
    </font>
    <font>
      <sz val="12"/>
      <color indexed="5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i/>
      <sz val="12"/>
      <color indexed="55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5"/>
        <bgColor indexed="18"/>
      </patternFill>
    </fill>
    <fill>
      <patternFill patternType="solid">
        <fgColor indexed="23"/>
        <bgColor indexed="1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rgb="FFFFF176"/>
        <bgColor rgb="FFFFEBEE"/>
      </patternFill>
    </fill>
    <fill>
      <patternFill patternType="solid">
        <fgColor rgb="FFE0F2F1"/>
        <bgColor rgb="FFCCFFFF"/>
      </patternFill>
    </fill>
    <fill>
      <patternFill patternType="solid">
        <fgColor rgb="FFB2DFDB"/>
        <bgColor rgb="FFC0C0C0"/>
      </patternFill>
    </fill>
    <fill>
      <patternFill patternType="solid">
        <fgColor rgb="FFFFEBEE"/>
        <bgColor rgb="FFFFFFFF"/>
      </patternFill>
    </fill>
    <fill>
      <patternFill patternType="solid">
        <fgColor rgb="FFFFCDD2"/>
        <bgColor rgb="FFFFEBEE"/>
      </patternFill>
    </fill>
    <fill>
      <patternFill patternType="solid">
        <fgColor rgb="FFEF9A9A"/>
        <bgColor rgb="FFE57373"/>
      </patternFill>
    </fill>
    <fill>
      <patternFill patternType="solid">
        <fgColor rgb="FFE57373"/>
        <bgColor rgb="FFEF9A9A"/>
      </patternFill>
    </fill>
    <fill>
      <patternFill patternType="solid">
        <fgColor rgb="FFD1C4E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9">
    <xf numFmtId="0" fontId="0" fillId="0" borderId="0"/>
    <xf numFmtId="0" fontId="8" fillId="6" borderId="1" applyNumberFormat="0" applyFont="0" applyBorder="0" applyAlignment="0" applyProtection="0">
      <alignment horizontal="center" wrapText="1"/>
    </xf>
    <xf numFmtId="0" fontId="8" fillId="7" borderId="2" applyNumberFormat="0" applyFont="0" applyBorder="0" applyAlignment="0" applyProtection="0">
      <alignment horizontal="center" wrapText="1"/>
    </xf>
    <xf numFmtId="0" fontId="8" fillId="8" borderId="2" applyNumberFormat="0" applyFont="0" applyBorder="0" applyAlignment="0" applyProtection="0">
      <alignment horizontal="center" wrapText="1"/>
    </xf>
    <xf numFmtId="0" fontId="8" fillId="9" borderId="2" applyNumberFormat="0" applyFont="0" applyBorder="0" applyAlignment="0" applyProtection="0">
      <alignment horizontal="center" wrapText="1"/>
    </xf>
    <xf numFmtId="0" fontId="8" fillId="10" borderId="2" applyNumberFormat="0" applyFont="0" applyBorder="0" applyAlignment="0" applyProtection="0">
      <alignment horizontal="center" wrapText="1"/>
    </xf>
    <xf numFmtId="0" fontId="4" fillId="11" borderId="2" applyNumberFormat="0" applyFont="0" applyBorder="0" applyAlignment="0" applyProtection="0">
      <alignment horizontal="center" wrapText="1"/>
    </xf>
    <xf numFmtId="0" fontId="8" fillId="12" borderId="2" applyNumberFormat="0" applyFont="0" applyBorder="0" applyAlignment="0" applyProtection="0">
      <alignment horizontal="center" wrapText="1"/>
    </xf>
    <xf numFmtId="0" fontId="8" fillId="13" borderId="3" applyNumberFormat="0" applyFont="0" applyBorder="0" applyAlignment="0" applyProtection="0">
      <alignment horizontal="center" wrapText="1"/>
    </xf>
  </cellStyleXfs>
  <cellXfs count="22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4" borderId="0" xfId="0" applyFont="1" applyFill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4" borderId="0" xfId="0" applyFont="1" applyFill="1" applyBorder="1" applyAlignment="1"/>
    <xf numFmtId="0" fontId="5" fillId="4" borderId="0" xfId="0" applyFont="1" applyFill="1" applyAlignment="1"/>
    <xf numFmtId="0" fontId="5" fillId="0" borderId="0" xfId="0" applyFont="1" applyAlignment="1"/>
    <xf numFmtId="0" fontId="8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" fontId="8" fillId="2" borderId="3" xfId="0" applyNumberFormat="1" applyFont="1" applyFill="1" applyBorder="1" applyAlignment="1">
      <alignment horizontal="right" vertical="center"/>
    </xf>
    <xf numFmtId="4" fontId="8" fillId="2" borderId="7" xfId="0" applyNumberFormat="1" applyFont="1" applyFill="1" applyBorder="1" applyAlignment="1">
      <alignment horizontal="right" vertical="center"/>
    </xf>
    <xf numFmtId="4" fontId="8" fillId="8" borderId="3" xfId="3" applyNumberFormat="1" applyFont="1" applyBorder="1" applyAlignment="1">
      <alignment horizontal="right" vertical="center"/>
    </xf>
    <xf numFmtId="4" fontId="8" fillId="8" borderId="7" xfId="3" applyNumberFormat="1" applyFont="1" applyBorder="1" applyAlignment="1">
      <alignment horizontal="right" vertical="center"/>
    </xf>
    <xf numFmtId="4" fontId="8" fillId="7" borderId="7" xfId="2" applyNumberFormat="1" applyFont="1" applyBorder="1" applyAlignment="1">
      <alignment horizontal="right" vertical="center"/>
    </xf>
    <xf numFmtId="4" fontId="8" fillId="12" borderId="3" xfId="7" applyNumberFormat="1" applyFont="1" applyBorder="1" applyAlignment="1">
      <alignment horizontal="right" vertical="center"/>
    </xf>
    <xf numFmtId="4" fontId="8" fillId="12" borderId="7" xfId="7" applyNumberFormat="1" applyFont="1" applyBorder="1" applyAlignment="1">
      <alignment horizontal="right" vertical="center"/>
    </xf>
    <xf numFmtId="4" fontId="8" fillId="11" borderId="3" xfId="6" applyNumberFormat="1" applyFont="1" applyBorder="1" applyAlignment="1">
      <alignment horizontal="right" vertical="center"/>
    </xf>
    <xf numFmtId="4" fontId="8" fillId="11" borderId="7" xfId="6" applyNumberFormat="1" applyFont="1" applyBorder="1" applyAlignment="1">
      <alignment horizontal="right" vertical="center"/>
    </xf>
    <xf numFmtId="4" fontId="8" fillId="10" borderId="3" xfId="5" applyNumberFormat="1" applyFont="1" applyBorder="1" applyAlignment="1">
      <alignment horizontal="right" vertical="center"/>
    </xf>
    <xf numFmtId="4" fontId="8" fillId="10" borderId="7" xfId="5" applyNumberFormat="1" applyFont="1" applyBorder="1" applyAlignment="1">
      <alignment horizontal="right" vertical="center"/>
    </xf>
    <xf numFmtId="4" fontId="8" fillId="9" borderId="3" xfId="4" applyNumberFormat="1" applyFont="1" applyBorder="1" applyAlignment="1">
      <alignment horizontal="right" vertical="center"/>
    </xf>
    <xf numFmtId="4" fontId="8" fillId="9" borderId="7" xfId="4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4" fontId="8" fillId="3" borderId="7" xfId="0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8" borderId="3" xfId="3" applyFont="1" applyBorder="1" applyAlignment="1">
      <alignment horizontal="center" vertical="center"/>
    </xf>
    <xf numFmtId="0" fontId="8" fillId="8" borderId="3" xfId="3" applyFont="1" applyBorder="1" applyAlignment="1">
      <alignment horizontal="center" vertical="center"/>
    </xf>
    <xf numFmtId="0" fontId="5" fillId="7" borderId="3" xfId="2" applyFont="1" applyBorder="1" applyAlignment="1">
      <alignment horizontal="center" vertical="center"/>
    </xf>
    <xf numFmtId="0" fontId="8" fillId="7" borderId="3" xfId="2" applyFont="1" applyBorder="1" applyAlignment="1">
      <alignment horizontal="center" vertical="center"/>
    </xf>
    <xf numFmtId="0" fontId="8" fillId="12" borderId="3" xfId="7" applyFont="1" applyBorder="1" applyAlignment="1">
      <alignment horizontal="center" vertical="center"/>
    </xf>
    <xf numFmtId="0" fontId="5" fillId="12" borderId="3" xfId="7" applyFont="1" applyBorder="1" applyAlignment="1">
      <alignment horizontal="center" vertical="center"/>
    </xf>
    <xf numFmtId="0" fontId="8" fillId="11" borderId="3" xfId="6" applyFont="1" applyBorder="1" applyAlignment="1">
      <alignment horizontal="center" vertical="center"/>
    </xf>
    <xf numFmtId="0" fontId="5" fillId="11" borderId="3" xfId="6" applyFont="1" applyBorder="1" applyAlignment="1">
      <alignment horizontal="center" vertical="center"/>
    </xf>
    <xf numFmtId="0" fontId="8" fillId="10" borderId="3" xfId="5" applyFont="1" applyBorder="1" applyAlignment="1">
      <alignment horizontal="center" vertical="center"/>
    </xf>
    <xf numFmtId="0" fontId="5" fillId="10" borderId="3" xfId="5" applyFont="1" applyBorder="1" applyAlignment="1">
      <alignment horizontal="center" vertical="center"/>
    </xf>
    <xf numFmtId="0" fontId="8" fillId="9" borderId="3" xfId="4" applyFont="1" applyBorder="1" applyAlignment="1">
      <alignment horizontal="center" vertical="center"/>
    </xf>
    <xf numFmtId="0" fontId="5" fillId="9" borderId="3" xfId="4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8" fillId="8" borderId="9" xfId="3" applyFont="1" applyBorder="1" applyAlignment="1">
      <alignment horizontal="left" vertical="top" wrapText="1"/>
    </xf>
    <xf numFmtId="0" fontId="8" fillId="7" borderId="9" xfId="2" applyFont="1" applyBorder="1" applyAlignment="1">
      <alignment horizontal="left" vertical="top" wrapText="1"/>
    </xf>
    <xf numFmtId="0" fontId="5" fillId="12" borderId="9" xfId="7" applyFont="1" applyBorder="1" applyAlignment="1">
      <alignment horizontal="left" vertical="top" wrapText="1"/>
    </xf>
    <xf numFmtId="0" fontId="5" fillId="11" borderId="9" xfId="6" applyFont="1" applyBorder="1" applyAlignment="1">
      <alignment horizontal="left" vertical="top" wrapText="1"/>
    </xf>
    <xf numFmtId="0" fontId="5" fillId="10" borderId="9" xfId="5" applyFont="1" applyBorder="1" applyAlignment="1">
      <alignment horizontal="left" vertical="top" wrapText="1"/>
    </xf>
    <xf numFmtId="0" fontId="5" fillId="9" borderId="9" xfId="4" applyFont="1" applyBorder="1" applyAlignment="1">
      <alignment horizontal="left" vertical="top" wrapText="1"/>
    </xf>
    <xf numFmtId="0" fontId="5" fillId="4" borderId="0" xfId="0" applyFont="1" applyFill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5" fillId="3" borderId="9" xfId="4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4" fontId="5" fillId="7" borderId="3" xfId="2" applyNumberFormat="1" applyFont="1" applyBorder="1" applyAlignment="1">
      <alignment horizontal="right" vertical="center"/>
    </xf>
    <xf numFmtId="0" fontId="9" fillId="0" borderId="0" xfId="0" applyFont="1"/>
    <xf numFmtId="4" fontId="0" fillId="0" borderId="0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/>
    </xf>
    <xf numFmtId="49" fontId="8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/>
    </xf>
    <xf numFmtId="4" fontId="8" fillId="5" borderId="3" xfId="0" applyNumberFormat="1" applyFont="1" applyFill="1" applyBorder="1" applyAlignment="1">
      <alignment horizontal="right" vertical="center"/>
    </xf>
    <xf numFmtId="4" fontId="8" fillId="5" borderId="7" xfId="0" applyNumberFormat="1" applyFont="1" applyFill="1" applyBorder="1" applyAlignment="1">
      <alignment horizontal="right" vertical="center"/>
    </xf>
    <xf numFmtId="0" fontId="6" fillId="0" borderId="4" xfId="0" applyFont="1" applyBorder="1" applyAlignment="1">
      <alignment horizontal="center"/>
    </xf>
    <xf numFmtId="0" fontId="5" fillId="0" borderId="10" xfId="4" applyFont="1" applyFill="1" applyBorder="1" applyAlignment="1">
      <alignment horizontal="left" vertical="top" wrapText="1"/>
    </xf>
    <xf numFmtId="0" fontId="5" fillId="0" borderId="9" xfId="4" applyFont="1" applyFill="1" applyBorder="1" applyAlignment="1">
      <alignment horizontal="left" vertical="top" wrapText="1"/>
    </xf>
    <xf numFmtId="0" fontId="12" fillId="0" borderId="0" xfId="0" applyNumberFormat="1" applyFont="1" applyFill="1" applyBorder="1" applyAlignment="1">
      <alignment horizontal="center"/>
    </xf>
    <xf numFmtId="0" fontId="15" fillId="0" borderId="0" xfId="0" applyNumberFormat="1" applyFont="1" applyFill="1" applyBorder="1" applyAlignment="1">
      <alignment horizontal="center" vertical="top"/>
    </xf>
    <xf numFmtId="0" fontId="16" fillId="0" borderId="0" xfId="0" applyNumberFormat="1" applyFont="1" applyFill="1" applyBorder="1"/>
    <xf numFmtId="0" fontId="20" fillId="0" borderId="0" xfId="0" applyNumberFormat="1" applyFont="1" applyFill="1" applyBorder="1" applyAlignment="1">
      <alignment horizontal="center" wrapText="1"/>
    </xf>
    <xf numFmtId="0" fontId="21" fillId="0" borderId="0" xfId="0" applyNumberFormat="1" applyFont="1" applyFill="1" applyBorder="1"/>
    <xf numFmtId="0" fontId="23" fillId="0" borderId="3" xfId="6" applyNumberFormat="1" applyFont="1" applyFill="1" applyBorder="1" applyAlignment="1">
      <alignment horizontal="center" vertical="center"/>
    </xf>
    <xf numFmtId="0" fontId="23" fillId="0" borderId="9" xfId="6" applyNumberFormat="1" applyFont="1" applyFill="1" applyBorder="1" applyAlignment="1">
      <alignment horizontal="left" vertical="top" wrapText="1"/>
    </xf>
    <xf numFmtId="0" fontId="23" fillId="0" borderId="3" xfId="5" applyNumberFormat="1" applyFont="1" applyFill="1" applyBorder="1" applyAlignment="1">
      <alignment horizontal="center" vertical="center"/>
    </xf>
    <xf numFmtId="0" fontId="23" fillId="0" borderId="9" xfId="5" applyNumberFormat="1" applyFont="1" applyFill="1" applyBorder="1" applyAlignment="1">
      <alignment horizontal="left" vertical="top" wrapText="1"/>
    </xf>
    <xf numFmtId="0" fontId="23" fillId="0" borderId="3" xfId="4" applyNumberFormat="1" applyFont="1" applyFill="1" applyBorder="1" applyAlignment="1">
      <alignment horizontal="center" vertical="center"/>
    </xf>
    <xf numFmtId="0" fontId="23" fillId="0" borderId="9" xfId="4" applyNumberFormat="1" applyFont="1" applyFill="1" applyBorder="1" applyAlignment="1">
      <alignment horizontal="left" vertical="top" wrapText="1"/>
    </xf>
    <xf numFmtId="0" fontId="23" fillId="0" borderId="3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2" fillId="0" borderId="4" xfId="0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center" vertical="top"/>
    </xf>
    <xf numFmtId="0" fontId="22" fillId="0" borderId="21" xfId="0" applyNumberFormat="1" applyFont="1" applyFill="1" applyBorder="1" applyAlignment="1">
      <alignment horizontal="center"/>
    </xf>
    <xf numFmtId="0" fontId="23" fillId="0" borderId="18" xfId="6" applyNumberFormat="1" applyFont="1" applyFill="1" applyBorder="1" applyAlignment="1">
      <alignment horizontal="center" vertical="center"/>
    </xf>
    <xf numFmtId="0" fontId="23" fillId="0" borderId="18" xfId="5" applyNumberFormat="1" applyFont="1" applyFill="1" applyBorder="1" applyAlignment="1">
      <alignment horizontal="center" vertical="center"/>
    </xf>
    <xf numFmtId="0" fontId="23" fillId="0" borderId="18" xfId="4" applyNumberFormat="1" applyFont="1" applyFill="1" applyBorder="1" applyAlignment="1">
      <alignment horizontal="center" vertical="center"/>
    </xf>
    <xf numFmtId="0" fontId="23" fillId="0" borderId="18" xfId="0" applyNumberFormat="1" applyFont="1" applyFill="1" applyBorder="1" applyAlignment="1">
      <alignment horizontal="center" vertical="center"/>
    </xf>
    <xf numFmtId="0" fontId="22" fillId="0" borderId="22" xfId="0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>
      <alignment horizontal="center"/>
    </xf>
    <xf numFmtId="0" fontId="23" fillId="0" borderId="0" xfId="6" applyNumberFormat="1" applyFont="1" applyFill="1" applyBorder="1" applyAlignment="1">
      <alignment horizontal="left" vertical="top" wrapText="1"/>
    </xf>
    <xf numFmtId="0" fontId="23" fillId="0" borderId="0" xfId="5" applyNumberFormat="1" applyFont="1" applyFill="1" applyBorder="1" applyAlignment="1">
      <alignment horizontal="left" vertical="top" wrapText="1"/>
    </xf>
    <xf numFmtId="0" fontId="23" fillId="0" borderId="0" xfId="4" applyNumberFormat="1" applyFont="1" applyFill="1" applyBorder="1" applyAlignment="1">
      <alignment horizontal="left" vertical="top" wrapText="1"/>
    </xf>
    <xf numFmtId="0" fontId="23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horizontal="center" wrapText="1"/>
    </xf>
    <xf numFmtId="0" fontId="23" fillId="0" borderId="8" xfId="7" applyNumberFormat="1" applyFont="1" applyFill="1" applyBorder="1" applyAlignment="1">
      <alignment horizontal="left" vertical="top" wrapText="1"/>
    </xf>
    <xf numFmtId="0" fontId="23" fillId="0" borderId="26" xfId="7" applyNumberFormat="1" applyFont="1" applyFill="1" applyBorder="1" applyAlignment="1">
      <alignment horizontal="left" vertical="top" wrapText="1"/>
    </xf>
    <xf numFmtId="0" fontId="30" fillId="15" borderId="2" xfId="0" applyNumberFormat="1" applyFont="1" applyFill="1" applyBorder="1" applyAlignment="1">
      <alignment horizontal="center" vertical="center" wrapText="1"/>
    </xf>
    <xf numFmtId="0" fontId="30" fillId="15" borderId="12" xfId="0" applyNumberFormat="1" applyFont="1" applyFill="1" applyBorder="1" applyAlignment="1">
      <alignment horizontal="center" vertical="center" wrapText="1"/>
    </xf>
    <xf numFmtId="0" fontId="25" fillId="0" borderId="22" xfId="0" applyNumberFormat="1" applyFont="1" applyFill="1" applyBorder="1" applyAlignment="1">
      <alignment horizontal="center" vertical="center" wrapText="1"/>
    </xf>
    <xf numFmtId="0" fontId="25" fillId="0" borderId="3" xfId="7" applyNumberFormat="1" applyFont="1" applyFill="1" applyBorder="1" applyAlignment="1">
      <alignment horizontal="center" vertical="center"/>
    </xf>
    <xf numFmtId="0" fontId="25" fillId="0" borderId="18" xfId="7" applyNumberFormat="1" applyFont="1" applyFill="1" applyBorder="1" applyAlignment="1">
      <alignment horizontal="center" vertical="center"/>
    </xf>
    <xf numFmtId="0" fontId="30" fillId="15" borderId="3" xfId="0" applyNumberFormat="1" applyFont="1" applyFill="1" applyBorder="1" applyAlignment="1">
      <alignment horizontal="center" vertical="center" wrapText="1"/>
    </xf>
    <xf numFmtId="164" fontId="25" fillId="0" borderId="23" xfId="7" applyNumberFormat="1" applyFont="1" applyFill="1" applyBorder="1" applyAlignment="1">
      <alignment horizontal="right" vertical="center"/>
    </xf>
    <xf numFmtId="164" fontId="23" fillId="0" borderId="23" xfId="6" applyNumberFormat="1" applyFont="1" applyFill="1" applyBorder="1" applyAlignment="1">
      <alignment horizontal="right" vertical="center"/>
    </xf>
    <xf numFmtId="164" fontId="23" fillId="0" borderId="23" xfId="5" applyNumberFormat="1" applyFont="1" applyFill="1" applyBorder="1" applyAlignment="1">
      <alignment horizontal="right" vertical="center"/>
    </xf>
    <xf numFmtId="164" fontId="23" fillId="0" borderId="23" xfId="4" applyNumberFormat="1" applyFont="1" applyFill="1" applyBorder="1" applyAlignment="1">
      <alignment horizontal="right" vertical="center"/>
    </xf>
    <xf numFmtId="164" fontId="23" fillId="0" borderId="23" xfId="0" applyNumberFormat="1" applyFont="1" applyFill="1" applyBorder="1" applyAlignment="1">
      <alignment horizontal="right" vertical="center"/>
    </xf>
    <xf numFmtId="164" fontId="30" fillId="15" borderId="23" xfId="0" applyNumberFormat="1" applyFont="1" applyFill="1" applyBorder="1" applyAlignment="1">
      <alignment horizontal="right" vertical="center" wrapText="1"/>
    </xf>
    <xf numFmtId="164" fontId="23" fillId="0" borderId="25" xfId="0" applyNumberFormat="1" applyFont="1" applyFill="1" applyBorder="1" applyAlignment="1">
      <alignment horizontal="right" vertical="center"/>
    </xf>
    <xf numFmtId="164" fontId="30" fillId="15" borderId="24" xfId="0" applyNumberFormat="1" applyFont="1" applyFill="1" applyBorder="1" applyAlignment="1">
      <alignment horizontal="right" vertical="center" wrapText="1"/>
    </xf>
    <xf numFmtId="164" fontId="25" fillId="14" borderId="22" xfId="0" applyNumberFormat="1" applyFont="1" applyFill="1" applyBorder="1" applyAlignment="1">
      <alignment horizontal="right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5" fillId="0" borderId="2" xfId="7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5" fillId="0" borderId="8" xfId="7" applyNumberFormat="1" applyFont="1" applyFill="1" applyBorder="1" applyAlignment="1">
      <alignment horizontal="left" vertical="top" wrapText="1"/>
    </xf>
    <xf numFmtId="49" fontId="23" fillId="0" borderId="3" xfId="7" applyNumberFormat="1" applyFont="1" applyFill="1" applyBorder="1" applyAlignment="1">
      <alignment horizontal="center" vertical="center"/>
    </xf>
    <xf numFmtId="0" fontId="23" fillId="0" borderId="18" xfId="7" applyNumberFormat="1" applyFont="1" applyFill="1" applyBorder="1" applyAlignment="1">
      <alignment horizontal="center" vertical="center"/>
    </xf>
    <xf numFmtId="164" fontId="23" fillId="0" borderId="23" xfId="7" applyNumberFormat="1" applyFont="1" applyFill="1" applyBorder="1" applyAlignment="1">
      <alignment horizontal="right" vertical="center"/>
    </xf>
    <xf numFmtId="0" fontId="23" fillId="0" borderId="2" xfId="7" applyNumberFormat="1" applyFont="1" applyFill="1" applyBorder="1" applyAlignment="1">
      <alignment horizontal="left" vertical="top" wrapText="1"/>
    </xf>
    <xf numFmtId="0" fontId="24" fillId="0" borderId="9" xfId="5" applyNumberFormat="1" applyFont="1" applyFill="1" applyBorder="1" applyAlignment="1">
      <alignment horizontal="left" vertical="top" wrapText="1"/>
    </xf>
    <xf numFmtId="164" fontId="23" fillId="0" borderId="25" xfId="4" applyNumberFormat="1" applyFont="1" applyFill="1" applyBorder="1" applyAlignment="1">
      <alignment horizontal="right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5" fillId="0" borderId="5" xfId="0" applyNumberFormat="1" applyFont="1" applyFill="1" applyBorder="1" applyAlignment="1">
      <alignment horizontal="center" vertical="center" wrapText="1"/>
    </xf>
    <xf numFmtId="0" fontId="25" fillId="0" borderId="11" xfId="0" applyNumberFormat="1" applyFont="1" applyFill="1" applyBorder="1" applyAlignment="1">
      <alignment horizontal="center" vertical="center" wrapText="1"/>
    </xf>
    <xf numFmtId="164" fontId="32" fillId="0" borderId="5" xfId="0" applyNumberFormat="1" applyFont="1" applyFill="1" applyBorder="1" applyAlignment="1">
      <alignment horizontal="right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49" fontId="23" fillId="0" borderId="3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49" fontId="23" fillId="0" borderId="3" xfId="5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center" vertical="center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4" fillId="0" borderId="0" xfId="0" applyNumberFormat="1" applyFont="1" applyFill="1" applyBorder="1" applyAlignment="1">
      <alignment horizontal="right"/>
    </xf>
    <xf numFmtId="0" fontId="30" fillId="15" borderId="2" xfId="0" applyNumberFormat="1" applyFont="1" applyFill="1" applyBorder="1" applyAlignment="1">
      <alignment horizontal="left" vertical="top" wrapText="1"/>
    </xf>
    <xf numFmtId="0" fontId="23" fillId="0" borderId="12" xfId="0" applyNumberFormat="1" applyFont="1" applyFill="1" applyBorder="1" applyAlignment="1">
      <alignment horizontal="left" vertical="top" wrapText="1"/>
    </xf>
    <xf numFmtId="0" fontId="23" fillId="0" borderId="13" xfId="0" applyNumberFormat="1" applyFont="1" applyFill="1" applyBorder="1" applyAlignment="1">
      <alignment horizontal="left" vertical="top" wrapText="1"/>
    </xf>
    <xf numFmtId="0" fontId="23" fillId="0" borderId="14" xfId="0" applyNumberFormat="1" applyFont="1" applyFill="1" applyBorder="1" applyAlignment="1">
      <alignment horizontal="left" vertical="top" wrapText="1"/>
    </xf>
    <xf numFmtId="0" fontId="23" fillId="0" borderId="2" xfId="4" applyNumberFormat="1" applyFont="1" applyFill="1" applyBorder="1" applyAlignment="1">
      <alignment horizontal="left" vertical="top" wrapText="1"/>
    </xf>
    <xf numFmtId="0" fontId="23" fillId="0" borderId="2" xfId="6" applyNumberFormat="1" applyFont="1" applyFill="1" applyBorder="1" applyAlignment="1">
      <alignment horizontal="left" vertical="top" wrapText="1"/>
    </xf>
    <xf numFmtId="0" fontId="24" fillId="0" borderId="2" xfId="5" applyNumberFormat="1" applyFont="1" applyFill="1" applyBorder="1" applyAlignment="1">
      <alignment horizontal="left" vertical="top" wrapText="1"/>
    </xf>
    <xf numFmtId="0" fontId="25" fillId="0" borderId="1" xfId="7" applyNumberFormat="1" applyFont="1" applyFill="1" applyBorder="1" applyAlignment="1">
      <alignment horizontal="left" vertical="top" wrapText="1"/>
    </xf>
    <xf numFmtId="0" fontId="25" fillId="0" borderId="2" xfId="7" applyNumberFormat="1" applyFont="1" applyFill="1" applyBorder="1" applyAlignment="1">
      <alignment horizontal="left" vertical="top" wrapText="1"/>
    </xf>
    <xf numFmtId="0" fontId="28" fillId="0" borderId="0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center" wrapText="1"/>
    </xf>
    <xf numFmtId="0" fontId="13" fillId="0" borderId="11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left"/>
    </xf>
    <xf numFmtId="0" fontId="18" fillId="0" borderId="11" xfId="0" applyNumberFormat="1" applyFont="1" applyFill="1" applyBorder="1" applyAlignment="1">
      <alignment horizontal="center"/>
    </xf>
    <xf numFmtId="0" fontId="23" fillId="0" borderId="19" xfId="0" applyNumberFormat="1" applyFont="1" applyFill="1" applyBorder="1" applyAlignment="1">
      <alignment horizontal="left" vertical="top" wrapText="1"/>
    </xf>
    <xf numFmtId="0" fontId="23" fillId="0" borderId="20" xfId="0" applyNumberFormat="1" applyFont="1" applyFill="1" applyBorder="1" applyAlignment="1">
      <alignment horizontal="left" vertical="top" wrapText="1"/>
    </xf>
    <xf numFmtId="0" fontId="23" fillId="0" borderId="19" xfId="4" applyNumberFormat="1" applyFont="1" applyFill="1" applyBorder="1" applyAlignment="1">
      <alignment horizontal="left" vertical="top" wrapText="1"/>
    </xf>
    <xf numFmtId="0" fontId="23" fillId="0" borderId="20" xfId="4" applyNumberFormat="1" applyFont="1" applyFill="1" applyBorder="1" applyAlignment="1">
      <alignment horizontal="left" vertical="top" wrapText="1"/>
    </xf>
    <xf numFmtId="0" fontId="23" fillId="0" borderId="18" xfId="7" applyNumberFormat="1" applyFont="1" applyFill="1" applyBorder="1" applyAlignment="1">
      <alignment horizontal="left" vertical="top" wrapText="1"/>
    </xf>
    <xf numFmtId="0" fontId="23" fillId="0" borderId="20" xfId="7" applyNumberFormat="1" applyFont="1" applyFill="1" applyBorder="1" applyAlignment="1">
      <alignment horizontal="left" vertical="top" wrapText="1"/>
    </xf>
    <xf numFmtId="0" fontId="24" fillId="0" borderId="18" xfId="5" applyNumberFormat="1" applyFont="1" applyFill="1" applyBorder="1" applyAlignment="1">
      <alignment horizontal="left" vertical="top" wrapText="1"/>
    </xf>
    <xf numFmtId="0" fontId="24" fillId="0" borderId="20" xfId="5" applyNumberFormat="1" applyFont="1" applyFill="1" applyBorder="1" applyAlignment="1">
      <alignment horizontal="left" vertical="top" wrapText="1"/>
    </xf>
    <xf numFmtId="0" fontId="23" fillId="0" borderId="12" xfId="4" applyNumberFormat="1" applyFont="1" applyFill="1" applyBorder="1" applyAlignment="1">
      <alignment horizontal="left" vertical="top" wrapText="1"/>
    </xf>
    <xf numFmtId="0" fontId="23" fillId="0" borderId="13" xfId="4" applyNumberFormat="1" applyFont="1" applyFill="1" applyBorder="1" applyAlignment="1">
      <alignment horizontal="left" vertical="top" wrapText="1"/>
    </xf>
    <xf numFmtId="0" fontId="23" fillId="0" borderId="14" xfId="4" applyNumberFormat="1" applyFont="1" applyFill="1" applyBorder="1" applyAlignment="1">
      <alignment horizontal="left" vertical="top" wrapText="1"/>
    </xf>
    <xf numFmtId="0" fontId="11" fillId="0" borderId="0" xfId="0" applyNumberFormat="1" applyFont="1" applyFill="1" applyBorder="1" applyAlignment="1">
      <alignment horizontal="left"/>
    </xf>
    <xf numFmtId="0" fontId="25" fillId="14" borderId="15" xfId="0" applyNumberFormat="1" applyFont="1" applyFill="1" applyBorder="1" applyAlignment="1">
      <alignment horizontal="left"/>
    </xf>
    <xf numFmtId="0" fontId="25" fillId="14" borderId="16" xfId="0" applyNumberFormat="1" applyFont="1" applyFill="1" applyBorder="1" applyAlignment="1">
      <alignment horizontal="left"/>
    </xf>
    <xf numFmtId="0" fontId="29" fillId="0" borderId="11" xfId="0" applyNumberFormat="1" applyFont="1" applyFill="1" applyBorder="1" applyAlignment="1">
      <alignment horizontal="left"/>
    </xf>
    <xf numFmtId="0" fontId="29" fillId="0" borderId="4" xfId="0" applyNumberFormat="1" applyFont="1" applyFill="1" applyBorder="1" applyAlignment="1">
      <alignment horizontal="left"/>
    </xf>
    <xf numFmtId="0" fontId="30" fillId="15" borderId="3" xfId="0" applyNumberFormat="1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4" fontId="8" fillId="5" borderId="3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6" fillId="4" borderId="1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8" fillId="2" borderId="3" xfId="0" applyNumberFormat="1" applyFont="1" applyFill="1" applyBorder="1" applyAlignment="1">
      <alignment horizontal="right" vertical="center"/>
    </xf>
    <xf numFmtId="0" fontId="8" fillId="8" borderId="2" xfId="3" applyFont="1" applyBorder="1" applyAlignment="1">
      <alignment horizontal="left" vertical="top" wrapText="1"/>
    </xf>
    <xf numFmtId="4" fontId="8" fillId="8" borderId="3" xfId="3" applyNumberFormat="1" applyFont="1" applyBorder="1" applyAlignment="1">
      <alignment horizontal="right" vertical="center"/>
    </xf>
    <xf numFmtId="0" fontId="7" fillId="4" borderId="11" xfId="0" applyFont="1" applyFill="1" applyBorder="1" applyAlignment="1">
      <alignment horizontal="center"/>
    </xf>
    <xf numFmtId="0" fontId="8" fillId="7" borderId="2" xfId="2" applyFont="1" applyBorder="1" applyAlignment="1">
      <alignment horizontal="left" vertical="top" wrapText="1"/>
    </xf>
    <xf numFmtId="0" fontId="7" fillId="0" borderId="4" xfId="0" applyFont="1" applyBorder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8" fillId="12" borderId="2" xfId="7" applyFont="1" applyBorder="1" applyAlignment="1">
      <alignment horizontal="left" vertical="top" wrapText="1"/>
    </xf>
    <xf numFmtId="4" fontId="8" fillId="12" borderId="3" xfId="7" applyNumberFormat="1" applyFont="1" applyBorder="1" applyAlignment="1">
      <alignment horizontal="right" vertical="center"/>
    </xf>
    <xf numFmtId="0" fontId="8" fillId="11" borderId="2" xfId="6" applyFont="1" applyBorder="1" applyAlignment="1">
      <alignment horizontal="left" vertical="top" wrapText="1"/>
    </xf>
    <xf numFmtId="4" fontId="8" fillId="11" borderId="3" xfId="6" applyNumberFormat="1" applyFont="1" applyBorder="1" applyAlignment="1">
      <alignment horizontal="right" vertical="center"/>
    </xf>
    <xf numFmtId="4" fontId="8" fillId="7" borderId="3" xfId="2" applyNumberFormat="1" applyFont="1" applyBorder="1" applyAlignment="1">
      <alignment horizontal="right" vertical="center"/>
    </xf>
    <xf numFmtId="4" fontId="8" fillId="3" borderId="3" xfId="0" applyNumberFormat="1" applyFont="1" applyFill="1" applyBorder="1" applyAlignment="1">
      <alignment horizontal="right" vertical="center"/>
    </xf>
    <xf numFmtId="0" fontId="8" fillId="3" borderId="12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 wrapText="1"/>
    </xf>
    <xf numFmtId="0" fontId="8" fillId="3" borderId="14" xfId="0" applyFont="1" applyFill="1" applyBorder="1" applyAlignment="1">
      <alignment horizontal="left" vertical="top" wrapText="1"/>
    </xf>
    <xf numFmtId="0" fontId="4" fillId="10" borderId="2" xfId="5" applyFont="1" applyBorder="1" applyAlignment="1">
      <alignment horizontal="left" vertical="top" wrapText="1"/>
    </xf>
    <xf numFmtId="4" fontId="8" fillId="10" borderId="3" xfId="5" applyNumberFormat="1" applyFont="1" applyBorder="1" applyAlignment="1">
      <alignment horizontal="right" vertical="center"/>
    </xf>
    <xf numFmtId="0" fontId="8" fillId="9" borderId="2" xfId="4" applyFont="1" applyBorder="1" applyAlignment="1">
      <alignment horizontal="left" vertical="top" wrapText="1"/>
    </xf>
    <xf numFmtId="4" fontId="8" fillId="9" borderId="3" xfId="4" applyNumberFormat="1" applyFont="1" applyBorder="1" applyAlignment="1">
      <alignment horizontal="right" vertical="center"/>
    </xf>
    <xf numFmtId="0" fontId="6" fillId="4" borderId="15" xfId="0" applyFont="1" applyFill="1" applyBorder="1" applyAlignment="1">
      <alignment horizontal="left"/>
    </xf>
    <xf numFmtId="0" fontId="6" fillId="4" borderId="16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left"/>
    </xf>
    <xf numFmtId="0" fontId="5" fillId="5" borderId="18" xfId="0" applyFont="1" applyFill="1" applyBorder="1" applyAlignment="1">
      <alignment horizontal="left" vertical="top" wrapText="1"/>
    </xf>
    <xf numFmtId="0" fontId="5" fillId="5" borderId="19" xfId="0" applyFont="1" applyFill="1" applyBorder="1" applyAlignment="1">
      <alignment horizontal="left" vertical="top" wrapText="1"/>
    </xf>
    <xf numFmtId="0" fontId="5" fillId="5" borderId="2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4" fontId="0" fillId="0" borderId="13" xfId="0" applyNumberForma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center" wrapText="1"/>
    </xf>
  </cellXfs>
  <cellStyles count="9">
    <cellStyle name="1" xfId="1"/>
    <cellStyle name="2" xfId="2"/>
    <cellStyle name="3" xfId="3"/>
    <cellStyle name="4" xfId="4"/>
    <cellStyle name="5" xfId="5"/>
    <cellStyle name="6" xfId="6"/>
    <cellStyle name="7" xfId="7"/>
    <cellStyle name="8" xf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EBEE"/>
      <rgbColor rgb="00E0F2F1"/>
      <rgbColor rgb="00660066"/>
      <rgbColor rgb="00E57373"/>
      <rgbColor rgb="000066CC"/>
      <rgbColor rgb="00D1C4E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176"/>
      <rgbColor rgb="00B2DFDB"/>
      <rgbColor rgb="00EF9A9A"/>
      <rgbColor rgb="00CC99FF"/>
      <rgbColor rgb="00FFCDD2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46"/>
  <sheetViews>
    <sheetView tabSelected="1" workbookViewId="0">
      <selection activeCell="T11" sqref="T11"/>
    </sheetView>
  </sheetViews>
  <sheetFormatPr defaultRowHeight="12.75" x14ac:dyDescent="0.2"/>
  <cols>
    <col min="1" max="3" width="0.140625" customWidth="1"/>
    <col min="4" max="4" width="0.42578125" hidden="1" customWidth="1"/>
    <col min="5" max="5" width="0.85546875" hidden="1" customWidth="1"/>
    <col min="6" max="6" width="1" hidden="1" customWidth="1"/>
    <col min="7" max="7" width="35.7109375" customWidth="1"/>
    <col min="8" max="8" width="40.42578125" customWidth="1"/>
    <col min="9" max="9" width="14.42578125" customWidth="1"/>
    <col min="10" max="10" width="7.28515625" customWidth="1"/>
    <col min="11" max="11" width="18" customWidth="1"/>
    <col min="12" max="12" width="0.5703125" hidden="1" customWidth="1"/>
    <col min="13" max="15" width="8.7109375" hidden="1" customWidth="1"/>
    <col min="16" max="16" width="9.140625" hidden="1" customWidth="1"/>
  </cols>
  <sheetData>
    <row r="1" spans="2:16" ht="15.75" x14ac:dyDescent="0.25">
      <c r="G1" s="153" t="s">
        <v>1038</v>
      </c>
      <c r="H1" s="153"/>
      <c r="I1" s="153"/>
      <c r="J1" s="153"/>
      <c r="K1" s="153"/>
      <c r="L1" s="153"/>
      <c r="M1" s="153"/>
      <c r="N1" s="153"/>
      <c r="O1" s="153"/>
      <c r="P1" s="153"/>
    </row>
    <row r="2" spans="2:16" ht="15.75" x14ac:dyDescent="0.25">
      <c r="G2" s="163" t="s">
        <v>1018</v>
      </c>
      <c r="H2" s="163"/>
      <c r="I2" s="163"/>
      <c r="J2" s="163"/>
      <c r="K2" s="163"/>
    </row>
    <row r="3" spans="2:16" ht="15.75" x14ac:dyDescent="0.25">
      <c r="G3" s="163" t="s">
        <v>1019</v>
      </c>
      <c r="H3" s="163"/>
      <c r="I3" s="163"/>
      <c r="J3" s="163"/>
      <c r="K3" s="163"/>
    </row>
    <row r="4" spans="2:16" ht="15.75" x14ac:dyDescent="0.25">
      <c r="G4" s="153" t="s">
        <v>984</v>
      </c>
      <c r="H4" s="153"/>
      <c r="I4" s="153"/>
      <c r="J4" s="153"/>
      <c r="K4" s="153"/>
      <c r="L4" s="153"/>
      <c r="M4" s="153"/>
      <c r="N4" s="153"/>
      <c r="O4" s="153"/>
      <c r="P4" s="153"/>
    </row>
    <row r="5" spans="2:16" ht="15.75" x14ac:dyDescent="0.25">
      <c r="G5" s="164" t="s">
        <v>1055</v>
      </c>
      <c r="H5" s="164"/>
      <c r="I5" s="164"/>
      <c r="J5" s="164"/>
      <c r="K5" s="164"/>
    </row>
    <row r="6" spans="2:16" ht="15.75" x14ac:dyDescent="0.25">
      <c r="G6" s="153" t="s">
        <v>986</v>
      </c>
      <c r="H6" s="153"/>
      <c r="I6" s="153"/>
      <c r="J6" s="153"/>
      <c r="K6" s="153"/>
      <c r="L6" s="153"/>
      <c r="M6" s="153"/>
      <c r="N6" s="153"/>
      <c r="O6" s="153"/>
      <c r="P6" s="153"/>
    </row>
    <row r="7" spans="2:16" ht="15.75" x14ac:dyDescent="0.25">
      <c r="G7" s="163" t="s">
        <v>985</v>
      </c>
      <c r="H7" s="163"/>
      <c r="I7" s="163"/>
      <c r="J7" s="163"/>
      <c r="K7" s="163"/>
    </row>
    <row r="8" spans="2:16" ht="15.75" x14ac:dyDescent="0.25">
      <c r="G8" s="153" t="s">
        <v>984</v>
      </c>
      <c r="H8" s="153"/>
      <c r="I8" s="153"/>
      <c r="J8" s="153"/>
      <c r="K8" s="153"/>
      <c r="L8" s="153"/>
      <c r="M8" s="153"/>
      <c r="N8" s="153"/>
      <c r="O8" s="153"/>
      <c r="P8" s="153"/>
    </row>
    <row r="9" spans="2:16" ht="15.75" x14ac:dyDescent="0.25">
      <c r="B9" s="163" t="s">
        <v>985</v>
      </c>
      <c r="C9" s="163"/>
      <c r="D9" s="163"/>
      <c r="E9" s="163"/>
      <c r="F9" s="163"/>
      <c r="G9" s="164" t="s">
        <v>1000</v>
      </c>
      <c r="H9" s="164"/>
      <c r="I9" s="164"/>
      <c r="J9" s="164"/>
      <c r="K9" s="164"/>
    </row>
    <row r="10" spans="2:16" ht="9" customHeight="1" x14ac:dyDescent="0.2">
      <c r="B10" s="168"/>
      <c r="C10" s="168"/>
      <c r="D10" s="168"/>
      <c r="E10" s="168"/>
      <c r="F10" s="168"/>
      <c r="G10" s="168"/>
      <c r="H10" s="79"/>
      <c r="I10" s="79"/>
      <c r="J10" s="79"/>
      <c r="K10" s="79"/>
    </row>
    <row r="11" spans="2:16" ht="54.75" customHeight="1" x14ac:dyDescent="0.25">
      <c r="B11" s="165" t="s">
        <v>1017</v>
      </c>
      <c r="C11" s="165"/>
      <c r="D11" s="165"/>
      <c r="E11" s="165"/>
      <c r="F11" s="165"/>
      <c r="G11" s="165"/>
      <c r="H11" s="165"/>
      <c r="I11" s="165"/>
      <c r="J11" s="165"/>
      <c r="K11" s="165"/>
    </row>
    <row r="12" spans="2:16" ht="18.75" customHeight="1" thickBot="1" x14ac:dyDescent="0.25">
      <c r="B12" s="168"/>
      <c r="C12" s="168"/>
      <c r="D12" s="168"/>
      <c r="E12" s="168"/>
      <c r="F12" s="168"/>
      <c r="G12" s="168"/>
      <c r="H12" s="79"/>
      <c r="I12" s="79"/>
      <c r="J12" s="79"/>
      <c r="K12" s="100" t="s">
        <v>983</v>
      </c>
    </row>
    <row r="13" spans="2:16" ht="45.75" customHeight="1" thickBot="1" x14ac:dyDescent="0.25">
      <c r="B13" s="166" t="s">
        <v>311</v>
      </c>
      <c r="C13" s="166"/>
      <c r="D13" s="166"/>
      <c r="E13" s="166"/>
      <c r="F13" s="166"/>
      <c r="G13" s="166"/>
      <c r="H13" s="167"/>
      <c r="I13" s="137" t="s">
        <v>991</v>
      </c>
      <c r="J13" s="110" t="s">
        <v>992</v>
      </c>
      <c r="K13" s="136" t="s">
        <v>993</v>
      </c>
    </row>
    <row r="14" spans="2:16" ht="13.5" thickBot="1" x14ac:dyDescent="0.25">
      <c r="B14" s="169">
        <v>1</v>
      </c>
      <c r="C14" s="169"/>
      <c r="D14" s="169"/>
      <c r="E14" s="169"/>
      <c r="F14" s="169"/>
      <c r="G14" s="169"/>
      <c r="H14" s="169"/>
      <c r="I14" s="92">
        <v>2</v>
      </c>
      <c r="J14" s="94">
        <v>3</v>
      </c>
      <c r="K14" s="99">
        <v>4</v>
      </c>
    </row>
    <row r="15" spans="2:16" ht="32.25" customHeight="1" x14ac:dyDescent="0.2">
      <c r="B15" s="161" t="s">
        <v>363</v>
      </c>
      <c r="C15" s="162"/>
      <c r="D15" s="162"/>
      <c r="E15" s="162"/>
      <c r="F15" s="162"/>
      <c r="G15" s="162"/>
      <c r="H15" s="162"/>
      <c r="I15" s="111" t="s">
        <v>364</v>
      </c>
      <c r="J15" s="112"/>
      <c r="K15" s="114">
        <f>K16+K32</f>
        <v>25993</v>
      </c>
    </row>
    <row r="16" spans="2:16" ht="33.75" customHeight="1" x14ac:dyDescent="0.2">
      <c r="B16" s="106"/>
      <c r="C16" s="159" t="s">
        <v>365</v>
      </c>
      <c r="D16" s="159"/>
      <c r="E16" s="159"/>
      <c r="F16" s="159"/>
      <c r="G16" s="159"/>
      <c r="H16" s="159"/>
      <c r="I16" s="84" t="s">
        <v>366</v>
      </c>
      <c r="J16" s="95"/>
      <c r="K16" s="115">
        <f>K17</f>
        <v>1120</v>
      </c>
    </row>
    <row r="17" spans="2:11" ht="41.25" customHeight="1" x14ac:dyDescent="0.2">
      <c r="B17" s="106"/>
      <c r="C17" s="85"/>
      <c r="D17" s="160" t="s">
        <v>994</v>
      </c>
      <c r="E17" s="160"/>
      <c r="F17" s="160"/>
      <c r="G17" s="160"/>
      <c r="H17" s="160"/>
      <c r="I17" s="86" t="s">
        <v>367</v>
      </c>
      <c r="J17" s="96"/>
      <c r="K17" s="116">
        <f>K18+K20+K22+K24+K27+K29</f>
        <v>1120</v>
      </c>
    </row>
    <row r="18" spans="2:11" ht="54.75" customHeight="1" x14ac:dyDescent="0.2">
      <c r="B18" s="106"/>
      <c r="C18" s="85"/>
      <c r="D18" s="87"/>
      <c r="E18" s="158" t="s">
        <v>368</v>
      </c>
      <c r="F18" s="158"/>
      <c r="G18" s="158"/>
      <c r="H18" s="158"/>
      <c r="I18" s="88" t="s">
        <v>369</v>
      </c>
      <c r="J18" s="97"/>
      <c r="K18" s="117">
        <f>K19</f>
        <v>500</v>
      </c>
    </row>
    <row r="19" spans="2:11" ht="36.75" customHeight="1" x14ac:dyDescent="0.2">
      <c r="B19" s="106"/>
      <c r="C19" s="85"/>
      <c r="D19" s="87"/>
      <c r="E19" s="89"/>
      <c r="F19" s="155" t="s">
        <v>370</v>
      </c>
      <c r="G19" s="156"/>
      <c r="H19" s="157"/>
      <c r="I19" s="90" t="s">
        <v>369</v>
      </c>
      <c r="J19" s="98" t="s">
        <v>371</v>
      </c>
      <c r="K19" s="118">
        <v>500</v>
      </c>
    </row>
    <row r="20" spans="2:11" ht="18" customHeight="1" x14ac:dyDescent="0.2">
      <c r="B20" s="106"/>
      <c r="C20" s="85"/>
      <c r="D20" s="87"/>
      <c r="E20" s="158" t="s">
        <v>372</v>
      </c>
      <c r="F20" s="158"/>
      <c r="G20" s="158"/>
      <c r="H20" s="158"/>
      <c r="I20" s="88" t="s">
        <v>373</v>
      </c>
      <c r="J20" s="97"/>
      <c r="K20" s="117">
        <f>K21</f>
        <v>40</v>
      </c>
    </row>
    <row r="21" spans="2:11" ht="36" customHeight="1" x14ac:dyDescent="0.2">
      <c r="B21" s="106"/>
      <c r="C21" s="85"/>
      <c r="D21" s="87"/>
      <c r="E21" s="89"/>
      <c r="F21" s="155" t="s">
        <v>370</v>
      </c>
      <c r="G21" s="156"/>
      <c r="H21" s="157"/>
      <c r="I21" s="90" t="s">
        <v>373</v>
      </c>
      <c r="J21" s="98" t="s">
        <v>371</v>
      </c>
      <c r="K21" s="118">
        <v>40</v>
      </c>
    </row>
    <row r="22" spans="2:11" ht="15" customHeight="1" x14ac:dyDescent="0.2">
      <c r="B22" s="106"/>
      <c r="C22" s="85"/>
      <c r="D22" s="87"/>
      <c r="E22" s="158" t="s">
        <v>374</v>
      </c>
      <c r="F22" s="158"/>
      <c r="G22" s="158"/>
      <c r="H22" s="158"/>
      <c r="I22" s="88" t="s">
        <v>375</v>
      </c>
      <c r="J22" s="97"/>
      <c r="K22" s="117">
        <f>K23</f>
        <v>40</v>
      </c>
    </row>
    <row r="23" spans="2:11" ht="37.5" customHeight="1" x14ac:dyDescent="0.2">
      <c r="B23" s="106"/>
      <c r="C23" s="85"/>
      <c r="D23" s="87"/>
      <c r="E23" s="89"/>
      <c r="F23" s="155" t="s">
        <v>370</v>
      </c>
      <c r="G23" s="156"/>
      <c r="H23" s="157"/>
      <c r="I23" s="90" t="s">
        <v>375</v>
      </c>
      <c r="J23" s="98" t="s">
        <v>371</v>
      </c>
      <c r="K23" s="118">
        <v>40</v>
      </c>
    </row>
    <row r="24" spans="2:11" ht="15" customHeight="1" x14ac:dyDescent="0.2">
      <c r="B24" s="106"/>
      <c r="C24" s="85"/>
      <c r="D24" s="87"/>
      <c r="E24" s="158" t="s">
        <v>376</v>
      </c>
      <c r="F24" s="158"/>
      <c r="G24" s="158"/>
      <c r="H24" s="158"/>
      <c r="I24" s="88" t="s">
        <v>377</v>
      </c>
      <c r="J24" s="97"/>
      <c r="K24" s="117">
        <f>K25+K26</f>
        <v>250</v>
      </c>
    </row>
    <row r="25" spans="2:11" ht="36" customHeight="1" x14ac:dyDescent="0.2">
      <c r="B25" s="106"/>
      <c r="C25" s="85"/>
      <c r="D25" s="87"/>
      <c r="E25" s="89"/>
      <c r="F25" s="155" t="s">
        <v>370</v>
      </c>
      <c r="G25" s="156"/>
      <c r="H25" s="157"/>
      <c r="I25" s="90" t="s">
        <v>377</v>
      </c>
      <c r="J25" s="98" t="s">
        <v>371</v>
      </c>
      <c r="K25" s="118">
        <v>100</v>
      </c>
    </row>
    <row r="26" spans="2:11" ht="15" customHeight="1" x14ac:dyDescent="0.2">
      <c r="B26" s="106"/>
      <c r="C26" s="85"/>
      <c r="D26" s="87"/>
      <c r="E26" s="89"/>
      <c r="F26" s="155" t="s">
        <v>378</v>
      </c>
      <c r="G26" s="156"/>
      <c r="H26" s="157"/>
      <c r="I26" s="90" t="s">
        <v>377</v>
      </c>
      <c r="J26" s="98" t="s">
        <v>379</v>
      </c>
      <c r="K26" s="118">
        <v>150</v>
      </c>
    </row>
    <row r="27" spans="2:11" ht="15" customHeight="1" x14ac:dyDescent="0.2">
      <c r="B27" s="106"/>
      <c r="C27" s="85"/>
      <c r="D27" s="87"/>
      <c r="E27" s="158" t="s">
        <v>380</v>
      </c>
      <c r="F27" s="158"/>
      <c r="G27" s="158"/>
      <c r="H27" s="158"/>
      <c r="I27" s="88" t="s">
        <v>381</v>
      </c>
      <c r="J27" s="97"/>
      <c r="K27" s="117">
        <f>K28</f>
        <v>90</v>
      </c>
    </row>
    <row r="28" spans="2:11" ht="34.5" customHeight="1" x14ac:dyDescent="0.2">
      <c r="B28" s="106"/>
      <c r="C28" s="85"/>
      <c r="D28" s="87"/>
      <c r="E28" s="89"/>
      <c r="F28" s="155" t="s">
        <v>370</v>
      </c>
      <c r="G28" s="156"/>
      <c r="H28" s="157"/>
      <c r="I28" s="90" t="s">
        <v>381</v>
      </c>
      <c r="J28" s="98" t="s">
        <v>371</v>
      </c>
      <c r="K28" s="118">
        <v>90</v>
      </c>
    </row>
    <row r="29" spans="2:11" ht="30.75" customHeight="1" x14ac:dyDescent="0.2">
      <c r="B29" s="106"/>
      <c r="C29" s="85"/>
      <c r="D29" s="87"/>
      <c r="E29" s="158" t="s">
        <v>382</v>
      </c>
      <c r="F29" s="158"/>
      <c r="G29" s="158"/>
      <c r="H29" s="158"/>
      <c r="I29" s="88" t="s">
        <v>383</v>
      </c>
      <c r="J29" s="97"/>
      <c r="K29" s="117">
        <f>K30+K31</f>
        <v>200</v>
      </c>
    </row>
    <row r="30" spans="2:11" ht="30.75" customHeight="1" x14ac:dyDescent="0.2">
      <c r="B30" s="106"/>
      <c r="C30" s="85"/>
      <c r="D30" s="87"/>
      <c r="E30" s="89"/>
      <c r="F30" s="155" t="s">
        <v>370</v>
      </c>
      <c r="G30" s="156"/>
      <c r="H30" s="157"/>
      <c r="I30" s="90" t="s">
        <v>383</v>
      </c>
      <c r="J30" s="98" t="s">
        <v>371</v>
      </c>
      <c r="K30" s="118">
        <v>185</v>
      </c>
    </row>
    <row r="31" spans="2:11" ht="15" customHeight="1" x14ac:dyDescent="0.2">
      <c r="B31" s="106"/>
      <c r="C31" s="85"/>
      <c r="D31" s="87"/>
      <c r="E31" s="89"/>
      <c r="F31" s="155" t="s">
        <v>384</v>
      </c>
      <c r="G31" s="156"/>
      <c r="H31" s="157"/>
      <c r="I31" s="90" t="s">
        <v>383</v>
      </c>
      <c r="J31" s="98" t="s">
        <v>385</v>
      </c>
      <c r="K31" s="118">
        <v>15</v>
      </c>
    </row>
    <row r="32" spans="2:11" ht="15" customHeight="1" x14ac:dyDescent="0.2">
      <c r="B32" s="106"/>
      <c r="C32" s="159" t="s">
        <v>386</v>
      </c>
      <c r="D32" s="159"/>
      <c r="E32" s="159"/>
      <c r="F32" s="159"/>
      <c r="G32" s="159"/>
      <c r="H32" s="159"/>
      <c r="I32" s="84" t="s">
        <v>387</v>
      </c>
      <c r="J32" s="95"/>
      <c r="K32" s="115">
        <f>K33</f>
        <v>24873</v>
      </c>
    </row>
    <row r="33" spans="2:11" ht="63" customHeight="1" x14ac:dyDescent="0.2">
      <c r="B33" s="106"/>
      <c r="C33" s="85"/>
      <c r="D33" s="160" t="s">
        <v>388</v>
      </c>
      <c r="E33" s="160"/>
      <c r="F33" s="160"/>
      <c r="G33" s="160"/>
      <c r="H33" s="160"/>
      <c r="I33" s="86" t="s">
        <v>389</v>
      </c>
      <c r="J33" s="96"/>
      <c r="K33" s="116">
        <f>K34</f>
        <v>24873</v>
      </c>
    </row>
    <row r="34" spans="2:11" ht="48" customHeight="1" x14ac:dyDescent="0.2">
      <c r="B34" s="106"/>
      <c r="C34" s="85"/>
      <c r="D34" s="87"/>
      <c r="E34" s="158" t="s">
        <v>390</v>
      </c>
      <c r="F34" s="158"/>
      <c r="G34" s="158"/>
      <c r="H34" s="158"/>
      <c r="I34" s="88" t="s">
        <v>391</v>
      </c>
      <c r="J34" s="97"/>
      <c r="K34" s="117">
        <f>K35</f>
        <v>24873</v>
      </c>
    </row>
    <row r="35" spans="2:11" ht="35.25" customHeight="1" x14ac:dyDescent="0.2">
      <c r="B35" s="106"/>
      <c r="C35" s="85"/>
      <c r="D35" s="87"/>
      <c r="E35" s="89"/>
      <c r="F35" s="155" t="s">
        <v>370</v>
      </c>
      <c r="G35" s="156"/>
      <c r="H35" s="157"/>
      <c r="I35" s="90" t="s">
        <v>391</v>
      </c>
      <c r="J35" s="98" t="s">
        <v>371</v>
      </c>
      <c r="K35" s="118">
        <v>24873</v>
      </c>
    </row>
    <row r="36" spans="2:11" ht="32.25" customHeight="1" x14ac:dyDescent="0.2">
      <c r="B36" s="161" t="s">
        <v>392</v>
      </c>
      <c r="C36" s="162"/>
      <c r="D36" s="162"/>
      <c r="E36" s="162"/>
      <c r="F36" s="162"/>
      <c r="G36" s="162"/>
      <c r="H36" s="162"/>
      <c r="I36" s="111" t="s">
        <v>393</v>
      </c>
      <c r="J36" s="112"/>
      <c r="K36" s="114">
        <f>K37+K57+K47+K95+K107+K119</f>
        <v>242216.3</v>
      </c>
    </row>
    <row r="37" spans="2:11" ht="30.75" customHeight="1" x14ac:dyDescent="0.2">
      <c r="B37" s="106"/>
      <c r="C37" s="159" t="s">
        <v>394</v>
      </c>
      <c r="D37" s="159"/>
      <c r="E37" s="159"/>
      <c r="F37" s="159"/>
      <c r="G37" s="159"/>
      <c r="H37" s="159"/>
      <c r="I37" s="84" t="s">
        <v>395</v>
      </c>
      <c r="J37" s="95"/>
      <c r="K37" s="115">
        <f>K38</f>
        <v>14379.6</v>
      </c>
    </row>
    <row r="38" spans="2:11" ht="30.75" customHeight="1" x14ac:dyDescent="0.2">
      <c r="B38" s="106"/>
      <c r="C38" s="85"/>
      <c r="D38" s="160" t="s">
        <v>396</v>
      </c>
      <c r="E38" s="160"/>
      <c r="F38" s="160"/>
      <c r="G38" s="160"/>
      <c r="H38" s="160"/>
      <c r="I38" s="86" t="s">
        <v>397</v>
      </c>
      <c r="J38" s="96"/>
      <c r="K38" s="116">
        <f>K39+K41+K43+K45</f>
        <v>14379.6</v>
      </c>
    </row>
    <row r="39" spans="2:11" ht="31.5" customHeight="1" x14ac:dyDescent="0.2">
      <c r="B39" s="106"/>
      <c r="C39" s="85"/>
      <c r="D39" s="87"/>
      <c r="E39" s="158" t="s">
        <v>398</v>
      </c>
      <c r="F39" s="158"/>
      <c r="G39" s="158"/>
      <c r="H39" s="158"/>
      <c r="I39" s="88" t="s">
        <v>399</v>
      </c>
      <c r="J39" s="97"/>
      <c r="K39" s="117">
        <f>K40</f>
        <v>12227.5</v>
      </c>
    </row>
    <row r="40" spans="2:11" ht="48" customHeight="1" x14ac:dyDescent="0.2">
      <c r="B40" s="106"/>
      <c r="C40" s="85"/>
      <c r="D40" s="87"/>
      <c r="E40" s="89"/>
      <c r="F40" s="155" t="s">
        <v>400</v>
      </c>
      <c r="G40" s="156"/>
      <c r="H40" s="157"/>
      <c r="I40" s="90" t="s">
        <v>399</v>
      </c>
      <c r="J40" s="98" t="s">
        <v>401</v>
      </c>
      <c r="K40" s="118">
        <v>12227.5</v>
      </c>
    </row>
    <row r="41" spans="2:11" ht="35.25" customHeight="1" x14ac:dyDescent="0.2">
      <c r="B41" s="106"/>
      <c r="C41" s="85"/>
      <c r="D41" s="87"/>
      <c r="E41" s="158" t="s">
        <v>402</v>
      </c>
      <c r="F41" s="158"/>
      <c r="G41" s="158"/>
      <c r="H41" s="158"/>
      <c r="I41" s="88" t="s">
        <v>403</v>
      </c>
      <c r="J41" s="97"/>
      <c r="K41" s="117">
        <f>K42</f>
        <v>1583.7</v>
      </c>
    </row>
    <row r="42" spans="2:11" ht="50.25" customHeight="1" x14ac:dyDescent="0.2">
      <c r="B42" s="106"/>
      <c r="C42" s="85"/>
      <c r="D42" s="87"/>
      <c r="E42" s="89"/>
      <c r="F42" s="155" t="s">
        <v>400</v>
      </c>
      <c r="G42" s="156"/>
      <c r="H42" s="157"/>
      <c r="I42" s="90" t="s">
        <v>403</v>
      </c>
      <c r="J42" s="98" t="s">
        <v>401</v>
      </c>
      <c r="K42" s="118">
        <v>1583.7</v>
      </c>
    </row>
    <row r="43" spans="2:11" ht="36.75" customHeight="1" x14ac:dyDescent="0.2">
      <c r="B43" s="106"/>
      <c r="C43" s="85"/>
      <c r="D43" s="87"/>
      <c r="E43" s="158" t="s">
        <v>404</v>
      </c>
      <c r="F43" s="158"/>
      <c r="G43" s="158"/>
      <c r="H43" s="158"/>
      <c r="I43" s="88" t="s">
        <v>405</v>
      </c>
      <c r="J43" s="97"/>
      <c r="K43" s="117">
        <f>K44</f>
        <v>452.5</v>
      </c>
    </row>
    <row r="44" spans="2:11" ht="15.75" x14ac:dyDescent="0.2">
      <c r="B44" s="106"/>
      <c r="C44" s="85"/>
      <c r="D44" s="87"/>
      <c r="E44" s="89"/>
      <c r="F44" s="155" t="s">
        <v>400</v>
      </c>
      <c r="G44" s="156"/>
      <c r="H44" s="157"/>
      <c r="I44" s="90" t="s">
        <v>405</v>
      </c>
      <c r="J44" s="98" t="s">
        <v>401</v>
      </c>
      <c r="K44" s="118">
        <v>452.5</v>
      </c>
    </row>
    <row r="45" spans="2:11" ht="39.75" customHeight="1" x14ac:dyDescent="0.2">
      <c r="B45" s="106"/>
      <c r="C45" s="85"/>
      <c r="D45" s="87"/>
      <c r="E45" s="158" t="s">
        <v>406</v>
      </c>
      <c r="F45" s="158"/>
      <c r="G45" s="158"/>
      <c r="H45" s="158"/>
      <c r="I45" s="88" t="s">
        <v>407</v>
      </c>
      <c r="J45" s="97"/>
      <c r="K45" s="117">
        <f>K46</f>
        <v>115.9</v>
      </c>
    </row>
    <row r="46" spans="2:11" ht="47.25" customHeight="1" x14ac:dyDescent="0.2">
      <c r="B46" s="106"/>
      <c r="C46" s="85"/>
      <c r="D46" s="87"/>
      <c r="E46" s="89"/>
      <c r="F46" s="155" t="s">
        <v>400</v>
      </c>
      <c r="G46" s="156"/>
      <c r="H46" s="157"/>
      <c r="I46" s="90" t="s">
        <v>407</v>
      </c>
      <c r="J46" s="98" t="s">
        <v>401</v>
      </c>
      <c r="K46" s="118">
        <v>115.9</v>
      </c>
    </row>
    <row r="47" spans="2:11" ht="15" customHeight="1" x14ac:dyDescent="0.2">
      <c r="B47" s="106"/>
      <c r="C47" s="159" t="s">
        <v>408</v>
      </c>
      <c r="D47" s="159"/>
      <c r="E47" s="159"/>
      <c r="F47" s="159"/>
      <c r="G47" s="159"/>
      <c r="H47" s="159"/>
      <c r="I47" s="84" t="s">
        <v>409</v>
      </c>
      <c r="J47" s="95"/>
      <c r="K47" s="115">
        <f>K48</f>
        <v>60530.5</v>
      </c>
    </row>
    <row r="48" spans="2:11" ht="39" customHeight="1" x14ac:dyDescent="0.2">
      <c r="B48" s="106"/>
      <c r="C48" s="85"/>
      <c r="D48" s="160" t="s">
        <v>410</v>
      </c>
      <c r="E48" s="160"/>
      <c r="F48" s="160"/>
      <c r="G48" s="160"/>
      <c r="H48" s="160"/>
      <c r="I48" s="86" t="s">
        <v>411</v>
      </c>
      <c r="J48" s="96"/>
      <c r="K48" s="116">
        <f>K49+K51+K53+K55</f>
        <v>60530.5</v>
      </c>
    </row>
    <row r="49" spans="2:11" ht="23.25" customHeight="1" x14ac:dyDescent="0.2">
      <c r="B49" s="106"/>
      <c r="C49" s="85"/>
      <c r="D49" s="87"/>
      <c r="E49" s="158" t="s">
        <v>412</v>
      </c>
      <c r="F49" s="158"/>
      <c r="G49" s="158"/>
      <c r="H49" s="158"/>
      <c r="I49" s="88" t="s">
        <v>413</v>
      </c>
      <c r="J49" s="97"/>
      <c r="K49" s="117">
        <f>K50</f>
        <v>53326</v>
      </c>
    </row>
    <row r="50" spans="2:11" ht="52.5" customHeight="1" x14ac:dyDescent="0.2">
      <c r="B50" s="106"/>
      <c r="C50" s="85"/>
      <c r="D50" s="87"/>
      <c r="E50" s="89"/>
      <c r="F50" s="155" t="s">
        <v>414</v>
      </c>
      <c r="G50" s="156"/>
      <c r="H50" s="157"/>
      <c r="I50" s="90" t="s">
        <v>413</v>
      </c>
      <c r="J50" s="98" t="s">
        <v>415</v>
      </c>
      <c r="K50" s="118">
        <v>53326</v>
      </c>
    </row>
    <row r="51" spans="2:11" ht="46.5" customHeight="1" x14ac:dyDescent="0.2">
      <c r="B51" s="106"/>
      <c r="C51" s="85"/>
      <c r="D51" s="87"/>
      <c r="E51" s="158" t="s">
        <v>416</v>
      </c>
      <c r="F51" s="158"/>
      <c r="G51" s="158"/>
      <c r="H51" s="158"/>
      <c r="I51" s="88" t="s">
        <v>417</v>
      </c>
      <c r="J51" s="97"/>
      <c r="K51" s="117">
        <f>K52</f>
        <v>4660.8999999999996</v>
      </c>
    </row>
    <row r="52" spans="2:11" ht="54" customHeight="1" x14ac:dyDescent="0.2">
      <c r="B52" s="106"/>
      <c r="C52" s="85"/>
      <c r="D52" s="87"/>
      <c r="E52" s="89"/>
      <c r="F52" s="155" t="s">
        <v>414</v>
      </c>
      <c r="G52" s="156"/>
      <c r="H52" s="157"/>
      <c r="I52" s="90" t="s">
        <v>417</v>
      </c>
      <c r="J52" s="98" t="s">
        <v>415</v>
      </c>
      <c r="K52" s="118">
        <v>4660.8999999999996</v>
      </c>
    </row>
    <row r="53" spans="2:11" ht="36.75" customHeight="1" x14ac:dyDescent="0.2">
      <c r="B53" s="106"/>
      <c r="C53" s="85"/>
      <c r="D53" s="87"/>
      <c r="E53" s="158" t="s">
        <v>404</v>
      </c>
      <c r="F53" s="158"/>
      <c r="G53" s="158"/>
      <c r="H53" s="158"/>
      <c r="I53" s="88" t="s">
        <v>418</v>
      </c>
      <c r="J53" s="97"/>
      <c r="K53" s="117">
        <f>K54</f>
        <v>2024.7</v>
      </c>
    </row>
    <row r="54" spans="2:11" ht="48.75" customHeight="1" x14ac:dyDescent="0.2">
      <c r="B54" s="106"/>
      <c r="C54" s="85"/>
      <c r="D54" s="87"/>
      <c r="E54" s="89"/>
      <c r="F54" s="155" t="s">
        <v>414</v>
      </c>
      <c r="G54" s="156"/>
      <c r="H54" s="157"/>
      <c r="I54" s="90" t="s">
        <v>418</v>
      </c>
      <c r="J54" s="98" t="s">
        <v>415</v>
      </c>
      <c r="K54" s="118">
        <v>2024.7</v>
      </c>
    </row>
    <row r="55" spans="2:11" ht="30.75" customHeight="1" x14ac:dyDescent="0.2">
      <c r="B55" s="106"/>
      <c r="C55" s="85"/>
      <c r="D55" s="87"/>
      <c r="E55" s="158" t="s">
        <v>406</v>
      </c>
      <c r="F55" s="158"/>
      <c r="G55" s="158"/>
      <c r="H55" s="158"/>
      <c r="I55" s="88" t="s">
        <v>419</v>
      </c>
      <c r="J55" s="97"/>
      <c r="K55" s="117">
        <f>K56</f>
        <v>518.9</v>
      </c>
    </row>
    <row r="56" spans="2:11" ht="48" customHeight="1" x14ac:dyDescent="0.2">
      <c r="B56" s="106"/>
      <c r="C56" s="85"/>
      <c r="D56" s="87"/>
      <c r="E56" s="89"/>
      <c r="F56" s="155" t="s">
        <v>414</v>
      </c>
      <c r="G56" s="156"/>
      <c r="H56" s="157"/>
      <c r="I56" s="90" t="s">
        <v>419</v>
      </c>
      <c r="J56" s="98" t="s">
        <v>415</v>
      </c>
      <c r="K56" s="118">
        <v>518.9</v>
      </c>
    </row>
    <row r="57" spans="2:11" ht="37.5" customHeight="1" x14ac:dyDescent="0.2">
      <c r="B57" s="106"/>
      <c r="C57" s="159" t="s">
        <v>420</v>
      </c>
      <c r="D57" s="159"/>
      <c r="E57" s="159"/>
      <c r="F57" s="159"/>
      <c r="G57" s="159"/>
      <c r="H57" s="159"/>
      <c r="I57" s="84" t="s">
        <v>421</v>
      </c>
      <c r="J57" s="95"/>
      <c r="K57" s="115">
        <f>K58</f>
        <v>122250.2</v>
      </c>
    </row>
    <row r="58" spans="2:11" ht="54" customHeight="1" x14ac:dyDescent="0.2">
      <c r="B58" s="106"/>
      <c r="C58" s="85"/>
      <c r="D58" s="160" t="s">
        <v>422</v>
      </c>
      <c r="E58" s="160"/>
      <c r="F58" s="160"/>
      <c r="G58" s="160"/>
      <c r="H58" s="160"/>
      <c r="I58" s="86" t="s">
        <v>423</v>
      </c>
      <c r="J58" s="96"/>
      <c r="K58" s="116">
        <f>K59+K61+K63+K65+K67+K69+K71+K73+K75+K77+K79+K81+K83+K85+K87+K89+K93+K91</f>
        <v>122250.2</v>
      </c>
    </row>
    <row r="59" spans="2:11" ht="18" customHeight="1" x14ac:dyDescent="0.2">
      <c r="B59" s="106"/>
      <c r="C59" s="85"/>
      <c r="D59" s="87"/>
      <c r="E59" s="158" t="s">
        <v>424</v>
      </c>
      <c r="F59" s="158"/>
      <c r="G59" s="158"/>
      <c r="H59" s="158"/>
      <c r="I59" s="88" t="s">
        <v>425</v>
      </c>
      <c r="J59" s="97"/>
      <c r="K59" s="117">
        <f>K60</f>
        <v>67388.800000000003</v>
      </c>
    </row>
    <row r="60" spans="2:11" ht="52.5" customHeight="1" x14ac:dyDescent="0.2">
      <c r="B60" s="106"/>
      <c r="C60" s="85"/>
      <c r="D60" s="87"/>
      <c r="E60" s="89"/>
      <c r="F60" s="155" t="s">
        <v>414</v>
      </c>
      <c r="G60" s="156"/>
      <c r="H60" s="157"/>
      <c r="I60" s="90" t="s">
        <v>425</v>
      </c>
      <c r="J60" s="98" t="s">
        <v>415</v>
      </c>
      <c r="K60" s="118">
        <v>67388.800000000003</v>
      </c>
    </row>
    <row r="61" spans="2:11" ht="39" customHeight="1" x14ac:dyDescent="0.2">
      <c r="B61" s="106"/>
      <c r="C61" s="85"/>
      <c r="D61" s="87"/>
      <c r="E61" s="158" t="s">
        <v>426</v>
      </c>
      <c r="F61" s="158"/>
      <c r="G61" s="158"/>
      <c r="H61" s="158"/>
      <c r="I61" s="88" t="s">
        <v>427</v>
      </c>
      <c r="J61" s="97"/>
      <c r="K61" s="117">
        <f>K62</f>
        <v>22845.8</v>
      </c>
    </row>
    <row r="62" spans="2:11" ht="53.25" customHeight="1" x14ac:dyDescent="0.2">
      <c r="B62" s="106"/>
      <c r="C62" s="85"/>
      <c r="D62" s="87"/>
      <c r="E62" s="89"/>
      <c r="F62" s="155" t="s">
        <v>414</v>
      </c>
      <c r="G62" s="156"/>
      <c r="H62" s="157"/>
      <c r="I62" s="90" t="s">
        <v>427</v>
      </c>
      <c r="J62" s="98" t="s">
        <v>415</v>
      </c>
      <c r="K62" s="118">
        <v>22845.8</v>
      </c>
    </row>
    <row r="63" spans="2:11" ht="36" customHeight="1" x14ac:dyDescent="0.2">
      <c r="B63" s="106"/>
      <c r="C63" s="85"/>
      <c r="D63" s="87"/>
      <c r="E63" s="158" t="s">
        <v>428</v>
      </c>
      <c r="F63" s="158"/>
      <c r="G63" s="158"/>
      <c r="H63" s="158"/>
      <c r="I63" s="88" t="s">
        <v>429</v>
      </c>
      <c r="J63" s="97"/>
      <c r="K63" s="117">
        <f>K64</f>
        <v>9202</v>
      </c>
    </row>
    <row r="64" spans="2:11" ht="52.5" customHeight="1" x14ac:dyDescent="0.2">
      <c r="B64" s="106"/>
      <c r="C64" s="85"/>
      <c r="D64" s="87"/>
      <c r="E64" s="89"/>
      <c r="F64" s="155" t="s">
        <v>414</v>
      </c>
      <c r="G64" s="156"/>
      <c r="H64" s="157"/>
      <c r="I64" s="90" t="s">
        <v>429</v>
      </c>
      <c r="J64" s="98" t="s">
        <v>415</v>
      </c>
      <c r="K64" s="118">
        <v>9202</v>
      </c>
    </row>
    <row r="65" spans="2:11" ht="38.25" customHeight="1" x14ac:dyDescent="0.2">
      <c r="B65" s="106"/>
      <c r="C65" s="85"/>
      <c r="D65" s="87"/>
      <c r="E65" s="158" t="s">
        <v>430</v>
      </c>
      <c r="F65" s="158"/>
      <c r="G65" s="158"/>
      <c r="H65" s="158"/>
      <c r="I65" s="88" t="s">
        <v>431</v>
      </c>
      <c r="J65" s="97"/>
      <c r="K65" s="117">
        <f>K66</f>
        <v>1392</v>
      </c>
    </row>
    <row r="66" spans="2:11" ht="50.25" customHeight="1" x14ac:dyDescent="0.2">
      <c r="B66" s="106"/>
      <c r="C66" s="85"/>
      <c r="D66" s="87"/>
      <c r="E66" s="89"/>
      <c r="F66" s="155" t="s">
        <v>414</v>
      </c>
      <c r="G66" s="156"/>
      <c r="H66" s="157"/>
      <c r="I66" s="90" t="s">
        <v>431</v>
      </c>
      <c r="J66" s="98" t="s">
        <v>415</v>
      </c>
      <c r="K66" s="118">
        <v>1392</v>
      </c>
    </row>
    <row r="67" spans="2:11" ht="37.5" customHeight="1" x14ac:dyDescent="0.2">
      <c r="B67" s="106"/>
      <c r="C67" s="85"/>
      <c r="D67" s="87"/>
      <c r="E67" s="158" t="s">
        <v>432</v>
      </c>
      <c r="F67" s="158"/>
      <c r="G67" s="158"/>
      <c r="H67" s="158"/>
      <c r="I67" s="88" t="s">
        <v>433</v>
      </c>
      <c r="J67" s="97"/>
      <c r="K67" s="117">
        <f>K68</f>
        <v>2000</v>
      </c>
    </row>
    <row r="68" spans="2:11" ht="50.25" customHeight="1" x14ac:dyDescent="0.2">
      <c r="B68" s="106"/>
      <c r="C68" s="85"/>
      <c r="D68" s="87"/>
      <c r="E68" s="89"/>
      <c r="F68" s="155" t="s">
        <v>414</v>
      </c>
      <c r="G68" s="156"/>
      <c r="H68" s="157"/>
      <c r="I68" s="90" t="s">
        <v>433</v>
      </c>
      <c r="J68" s="98" t="s">
        <v>415</v>
      </c>
      <c r="K68" s="118">
        <v>2000</v>
      </c>
    </row>
    <row r="69" spans="2:11" ht="45" customHeight="1" x14ac:dyDescent="0.2">
      <c r="B69" s="106"/>
      <c r="C69" s="85"/>
      <c r="D69" s="87"/>
      <c r="E69" s="158" t="s">
        <v>434</v>
      </c>
      <c r="F69" s="158"/>
      <c r="G69" s="158"/>
      <c r="H69" s="158"/>
      <c r="I69" s="88" t="s">
        <v>435</v>
      </c>
      <c r="J69" s="97"/>
      <c r="K69" s="117">
        <f>K70</f>
        <v>173.4</v>
      </c>
    </row>
    <row r="70" spans="2:11" ht="52.5" customHeight="1" x14ac:dyDescent="0.2">
      <c r="B70" s="106"/>
      <c r="C70" s="85"/>
      <c r="D70" s="87"/>
      <c r="E70" s="89"/>
      <c r="F70" s="155" t="s">
        <v>414</v>
      </c>
      <c r="G70" s="156"/>
      <c r="H70" s="157"/>
      <c r="I70" s="90" t="s">
        <v>435</v>
      </c>
      <c r="J70" s="98" t="s">
        <v>415</v>
      </c>
      <c r="K70" s="118">
        <v>173.4</v>
      </c>
    </row>
    <row r="71" spans="2:11" ht="33" customHeight="1" x14ac:dyDescent="0.2">
      <c r="B71" s="106"/>
      <c r="C71" s="85"/>
      <c r="D71" s="87"/>
      <c r="E71" s="158" t="s">
        <v>436</v>
      </c>
      <c r="F71" s="158"/>
      <c r="G71" s="158"/>
      <c r="H71" s="158"/>
      <c r="I71" s="88" t="s">
        <v>437</v>
      </c>
      <c r="J71" s="97"/>
      <c r="K71" s="117">
        <f>K72</f>
        <v>800</v>
      </c>
    </row>
    <row r="72" spans="2:11" ht="53.25" customHeight="1" x14ac:dyDescent="0.2">
      <c r="B72" s="106"/>
      <c r="C72" s="85"/>
      <c r="D72" s="87"/>
      <c r="E72" s="89"/>
      <c r="F72" s="155" t="s">
        <v>414</v>
      </c>
      <c r="G72" s="156"/>
      <c r="H72" s="157"/>
      <c r="I72" s="90" t="s">
        <v>437</v>
      </c>
      <c r="J72" s="98" t="s">
        <v>415</v>
      </c>
      <c r="K72" s="118">
        <v>800</v>
      </c>
    </row>
    <row r="73" spans="2:11" ht="45" customHeight="1" x14ac:dyDescent="0.2">
      <c r="B73" s="106"/>
      <c r="C73" s="85"/>
      <c r="D73" s="87"/>
      <c r="E73" s="158" t="s">
        <v>438</v>
      </c>
      <c r="F73" s="158"/>
      <c r="G73" s="158"/>
      <c r="H73" s="158"/>
      <c r="I73" s="88" t="s">
        <v>439</v>
      </c>
      <c r="J73" s="97"/>
      <c r="K73" s="117">
        <f>K74</f>
        <v>2316.4</v>
      </c>
    </row>
    <row r="74" spans="2:11" ht="48" customHeight="1" x14ac:dyDescent="0.2">
      <c r="B74" s="106"/>
      <c r="C74" s="85"/>
      <c r="D74" s="87"/>
      <c r="E74" s="89"/>
      <c r="F74" s="155" t="s">
        <v>414</v>
      </c>
      <c r="G74" s="156"/>
      <c r="H74" s="157"/>
      <c r="I74" s="90" t="s">
        <v>439</v>
      </c>
      <c r="J74" s="98" t="s">
        <v>415</v>
      </c>
      <c r="K74" s="118">
        <v>2316.4</v>
      </c>
    </row>
    <row r="75" spans="2:11" ht="36" customHeight="1" x14ac:dyDescent="0.2">
      <c r="B75" s="106"/>
      <c r="C75" s="85"/>
      <c r="D75" s="87"/>
      <c r="E75" s="158" t="s">
        <v>440</v>
      </c>
      <c r="F75" s="158"/>
      <c r="G75" s="158"/>
      <c r="H75" s="158"/>
      <c r="I75" s="88" t="s">
        <v>441</v>
      </c>
      <c r="J75" s="97"/>
      <c r="K75" s="117">
        <f>K76</f>
        <v>2293</v>
      </c>
    </row>
    <row r="76" spans="2:11" ht="53.25" customHeight="1" x14ac:dyDescent="0.2">
      <c r="B76" s="106"/>
      <c r="C76" s="85"/>
      <c r="D76" s="87"/>
      <c r="E76" s="89"/>
      <c r="F76" s="155" t="s">
        <v>414</v>
      </c>
      <c r="G76" s="156"/>
      <c r="H76" s="157"/>
      <c r="I76" s="90" t="s">
        <v>441</v>
      </c>
      <c r="J76" s="98" t="s">
        <v>415</v>
      </c>
      <c r="K76" s="118">
        <v>2293</v>
      </c>
    </row>
    <row r="77" spans="2:11" ht="36" customHeight="1" x14ac:dyDescent="0.2">
      <c r="B77" s="106"/>
      <c r="C77" s="85"/>
      <c r="D77" s="87"/>
      <c r="E77" s="158" t="s">
        <v>442</v>
      </c>
      <c r="F77" s="158"/>
      <c r="G77" s="158"/>
      <c r="H77" s="158"/>
      <c r="I77" s="88" t="s">
        <v>443</v>
      </c>
      <c r="J77" s="97"/>
      <c r="K77" s="117">
        <f>K78</f>
        <v>573</v>
      </c>
    </row>
    <row r="78" spans="2:11" ht="52.5" customHeight="1" x14ac:dyDescent="0.2">
      <c r="B78" s="106"/>
      <c r="C78" s="85"/>
      <c r="D78" s="87"/>
      <c r="E78" s="89"/>
      <c r="F78" s="155" t="s">
        <v>414</v>
      </c>
      <c r="G78" s="156"/>
      <c r="H78" s="157"/>
      <c r="I78" s="90" t="s">
        <v>443</v>
      </c>
      <c r="J78" s="98" t="s">
        <v>415</v>
      </c>
      <c r="K78" s="118">
        <v>573</v>
      </c>
    </row>
    <row r="79" spans="2:11" ht="34.5" customHeight="1" x14ac:dyDescent="0.2">
      <c r="B79" s="106"/>
      <c r="C79" s="85"/>
      <c r="D79" s="87"/>
      <c r="E79" s="158" t="s">
        <v>444</v>
      </c>
      <c r="F79" s="158"/>
      <c r="G79" s="158"/>
      <c r="H79" s="158"/>
      <c r="I79" s="88" t="s">
        <v>445</v>
      </c>
      <c r="J79" s="97"/>
      <c r="K79" s="117">
        <f>K80</f>
        <v>1607.8</v>
      </c>
    </row>
    <row r="80" spans="2:11" ht="51.75" customHeight="1" x14ac:dyDescent="0.2">
      <c r="B80" s="106"/>
      <c r="C80" s="85"/>
      <c r="D80" s="87"/>
      <c r="E80" s="89"/>
      <c r="F80" s="155" t="s">
        <v>414</v>
      </c>
      <c r="G80" s="156"/>
      <c r="H80" s="157"/>
      <c r="I80" s="90" t="s">
        <v>445</v>
      </c>
      <c r="J80" s="98" t="s">
        <v>415</v>
      </c>
      <c r="K80" s="118">
        <v>1607.8</v>
      </c>
    </row>
    <row r="81" spans="2:11" ht="35.25" customHeight="1" x14ac:dyDescent="0.2">
      <c r="B81" s="106"/>
      <c r="C81" s="85"/>
      <c r="D81" s="87"/>
      <c r="E81" s="158" t="s">
        <v>446</v>
      </c>
      <c r="F81" s="158"/>
      <c r="G81" s="158"/>
      <c r="H81" s="158"/>
      <c r="I81" s="88" t="s">
        <v>447</v>
      </c>
      <c r="J81" s="97"/>
      <c r="K81" s="117">
        <f>K82</f>
        <v>1488.9</v>
      </c>
    </row>
    <row r="82" spans="2:11" ht="51.75" customHeight="1" x14ac:dyDescent="0.2">
      <c r="B82" s="106"/>
      <c r="C82" s="85"/>
      <c r="D82" s="87"/>
      <c r="E82" s="89"/>
      <c r="F82" s="155" t="s">
        <v>414</v>
      </c>
      <c r="G82" s="156"/>
      <c r="H82" s="157"/>
      <c r="I82" s="90" t="s">
        <v>447</v>
      </c>
      <c r="J82" s="98" t="s">
        <v>415</v>
      </c>
      <c r="K82" s="118">
        <v>1488.9</v>
      </c>
    </row>
    <row r="83" spans="2:11" ht="34.5" customHeight="1" x14ac:dyDescent="0.2">
      <c r="B83" s="106"/>
      <c r="C83" s="85"/>
      <c r="D83" s="87"/>
      <c r="E83" s="158" t="s">
        <v>448</v>
      </c>
      <c r="F83" s="158"/>
      <c r="G83" s="158"/>
      <c r="H83" s="158"/>
      <c r="I83" s="88" t="s">
        <v>449</v>
      </c>
      <c r="J83" s="97"/>
      <c r="K83" s="117">
        <f>K84</f>
        <v>3789.5</v>
      </c>
    </row>
    <row r="84" spans="2:11" ht="51.75" customHeight="1" x14ac:dyDescent="0.2">
      <c r="B84" s="106"/>
      <c r="C84" s="85"/>
      <c r="D84" s="87"/>
      <c r="E84" s="89"/>
      <c r="F84" s="155" t="s">
        <v>414</v>
      </c>
      <c r="G84" s="156"/>
      <c r="H84" s="157"/>
      <c r="I84" s="90" t="s">
        <v>449</v>
      </c>
      <c r="J84" s="98" t="s">
        <v>415</v>
      </c>
      <c r="K84" s="118">
        <v>3789.5</v>
      </c>
    </row>
    <row r="85" spans="2:11" ht="36" customHeight="1" x14ac:dyDescent="0.2">
      <c r="B85" s="106"/>
      <c r="C85" s="85"/>
      <c r="D85" s="87"/>
      <c r="E85" s="158" t="s">
        <v>450</v>
      </c>
      <c r="F85" s="158"/>
      <c r="G85" s="158"/>
      <c r="H85" s="158"/>
      <c r="I85" s="88" t="s">
        <v>451</v>
      </c>
      <c r="J85" s="97"/>
      <c r="K85" s="117">
        <f>K86</f>
        <v>540</v>
      </c>
    </row>
    <row r="86" spans="2:11" ht="54" customHeight="1" x14ac:dyDescent="0.2">
      <c r="B86" s="106"/>
      <c r="C86" s="85"/>
      <c r="D86" s="87"/>
      <c r="E86" s="89"/>
      <c r="F86" s="155" t="s">
        <v>414</v>
      </c>
      <c r="G86" s="156"/>
      <c r="H86" s="157"/>
      <c r="I86" s="90" t="s">
        <v>451</v>
      </c>
      <c r="J86" s="98" t="s">
        <v>415</v>
      </c>
      <c r="K86" s="118">
        <v>540</v>
      </c>
    </row>
    <row r="87" spans="2:11" ht="42.75" customHeight="1" x14ac:dyDescent="0.2">
      <c r="B87" s="106"/>
      <c r="C87" s="85"/>
      <c r="D87" s="87"/>
      <c r="E87" s="158" t="s">
        <v>452</v>
      </c>
      <c r="F87" s="158"/>
      <c r="G87" s="158"/>
      <c r="H87" s="158"/>
      <c r="I87" s="88" t="s">
        <v>453</v>
      </c>
      <c r="J87" s="97"/>
      <c r="K87" s="117">
        <f>K88</f>
        <v>1242.8</v>
      </c>
    </row>
    <row r="88" spans="2:11" ht="56.25" customHeight="1" x14ac:dyDescent="0.2">
      <c r="B88" s="106"/>
      <c r="C88" s="85"/>
      <c r="D88" s="87"/>
      <c r="E88" s="89"/>
      <c r="F88" s="155" t="s">
        <v>414</v>
      </c>
      <c r="G88" s="156"/>
      <c r="H88" s="157"/>
      <c r="I88" s="90" t="s">
        <v>453</v>
      </c>
      <c r="J88" s="98" t="s">
        <v>415</v>
      </c>
      <c r="K88" s="118">
        <v>1242.8</v>
      </c>
    </row>
    <row r="89" spans="2:11" ht="38.25" customHeight="1" x14ac:dyDescent="0.2">
      <c r="B89" s="106"/>
      <c r="C89" s="85"/>
      <c r="D89" s="87"/>
      <c r="E89" s="158" t="s">
        <v>454</v>
      </c>
      <c r="F89" s="158"/>
      <c r="G89" s="158"/>
      <c r="H89" s="158"/>
      <c r="I89" s="88" t="s">
        <v>455</v>
      </c>
      <c r="J89" s="97"/>
      <c r="K89" s="117">
        <f>K90</f>
        <v>736</v>
      </c>
    </row>
    <row r="90" spans="2:11" ht="51" customHeight="1" x14ac:dyDescent="0.2">
      <c r="B90" s="106"/>
      <c r="C90" s="85"/>
      <c r="D90" s="87"/>
      <c r="E90" s="89"/>
      <c r="F90" s="155" t="s">
        <v>414</v>
      </c>
      <c r="G90" s="156"/>
      <c r="H90" s="157"/>
      <c r="I90" s="90" t="s">
        <v>455</v>
      </c>
      <c r="J90" s="98" t="s">
        <v>415</v>
      </c>
      <c r="K90" s="118">
        <v>736</v>
      </c>
    </row>
    <row r="91" spans="2:11" ht="36" customHeight="1" x14ac:dyDescent="0.2">
      <c r="B91" s="106"/>
      <c r="C91" s="85"/>
      <c r="D91" s="87"/>
      <c r="E91" s="158" t="s">
        <v>404</v>
      </c>
      <c r="F91" s="158"/>
      <c r="G91" s="158"/>
      <c r="H91" s="158"/>
      <c r="I91" s="88" t="s">
        <v>456</v>
      </c>
      <c r="J91" s="97"/>
      <c r="K91" s="117">
        <f>K92</f>
        <v>3073.3</v>
      </c>
    </row>
    <row r="92" spans="2:11" ht="54.75" customHeight="1" x14ac:dyDescent="0.2">
      <c r="B92" s="106"/>
      <c r="C92" s="85"/>
      <c r="D92" s="87"/>
      <c r="E92" s="89"/>
      <c r="F92" s="155" t="s">
        <v>414</v>
      </c>
      <c r="G92" s="156"/>
      <c r="H92" s="157"/>
      <c r="I92" s="90" t="s">
        <v>456</v>
      </c>
      <c r="J92" s="98" t="s">
        <v>415</v>
      </c>
      <c r="K92" s="118">
        <v>3073.3</v>
      </c>
    </row>
    <row r="93" spans="2:11" ht="36" customHeight="1" x14ac:dyDescent="0.2">
      <c r="B93" s="106"/>
      <c r="C93" s="85"/>
      <c r="D93" s="87"/>
      <c r="E93" s="158" t="s">
        <v>406</v>
      </c>
      <c r="F93" s="158"/>
      <c r="G93" s="158"/>
      <c r="H93" s="158"/>
      <c r="I93" s="88" t="s">
        <v>457</v>
      </c>
      <c r="J93" s="97"/>
      <c r="K93" s="117">
        <f>K94</f>
        <v>787.5</v>
      </c>
    </row>
    <row r="94" spans="2:11" ht="54" customHeight="1" x14ac:dyDescent="0.2">
      <c r="B94" s="106"/>
      <c r="C94" s="85"/>
      <c r="D94" s="87"/>
      <c r="E94" s="89"/>
      <c r="F94" s="155" t="s">
        <v>414</v>
      </c>
      <c r="G94" s="156"/>
      <c r="H94" s="157"/>
      <c r="I94" s="90" t="s">
        <v>457</v>
      </c>
      <c r="J94" s="98" t="s">
        <v>415</v>
      </c>
      <c r="K94" s="118">
        <v>787.5</v>
      </c>
    </row>
    <row r="95" spans="2:11" ht="32.25" customHeight="1" x14ac:dyDescent="0.2">
      <c r="B95" s="106"/>
      <c r="C95" s="159" t="s">
        <v>458</v>
      </c>
      <c r="D95" s="159"/>
      <c r="E95" s="159"/>
      <c r="F95" s="159"/>
      <c r="G95" s="159"/>
      <c r="H95" s="159"/>
      <c r="I95" s="84" t="s">
        <v>459</v>
      </c>
      <c r="J95" s="95"/>
      <c r="K95" s="115">
        <f>K96</f>
        <v>27056.000000000004</v>
      </c>
    </row>
    <row r="96" spans="2:11" ht="37.5" customHeight="1" x14ac:dyDescent="0.2">
      <c r="B96" s="106"/>
      <c r="C96" s="85"/>
      <c r="D96" s="160" t="s">
        <v>460</v>
      </c>
      <c r="E96" s="160"/>
      <c r="F96" s="160"/>
      <c r="G96" s="160"/>
      <c r="H96" s="160"/>
      <c r="I96" s="86" t="s">
        <v>461</v>
      </c>
      <c r="J96" s="96"/>
      <c r="K96" s="116">
        <f>K97+K100+K103+K105</f>
        <v>27056.000000000004</v>
      </c>
    </row>
    <row r="97" spans="2:11" ht="29.25" customHeight="1" x14ac:dyDescent="0.2">
      <c r="B97" s="106"/>
      <c r="C97" s="85"/>
      <c r="D97" s="87"/>
      <c r="E97" s="158" t="s">
        <v>462</v>
      </c>
      <c r="F97" s="158"/>
      <c r="G97" s="158"/>
      <c r="H97" s="158"/>
      <c r="I97" s="88" t="s">
        <v>463</v>
      </c>
      <c r="J97" s="97"/>
      <c r="K97" s="117">
        <f>K98+K99</f>
        <v>15076.1</v>
      </c>
    </row>
    <row r="98" spans="2:11" ht="51" customHeight="1" x14ac:dyDescent="0.2">
      <c r="B98" s="106"/>
      <c r="C98" s="85"/>
      <c r="D98" s="87"/>
      <c r="E98" s="89"/>
      <c r="F98" s="155" t="s">
        <v>400</v>
      </c>
      <c r="G98" s="156"/>
      <c r="H98" s="157"/>
      <c r="I98" s="90" t="s">
        <v>463</v>
      </c>
      <c r="J98" s="98" t="s">
        <v>401</v>
      </c>
      <c r="K98" s="118">
        <v>14576.1</v>
      </c>
    </row>
    <row r="99" spans="2:11" ht="20.25" customHeight="1" x14ac:dyDescent="0.2">
      <c r="B99" s="106"/>
      <c r="C99" s="85"/>
      <c r="D99" s="87"/>
      <c r="E99" s="89"/>
      <c r="F99" s="151"/>
      <c r="G99" s="170" t="s">
        <v>378</v>
      </c>
      <c r="H99" s="171"/>
      <c r="I99" s="90" t="s">
        <v>463</v>
      </c>
      <c r="J99" s="98">
        <v>622</v>
      </c>
      <c r="K99" s="118">
        <v>500</v>
      </c>
    </row>
    <row r="100" spans="2:11" ht="48" customHeight="1" x14ac:dyDescent="0.2">
      <c r="B100" s="106"/>
      <c r="C100" s="85"/>
      <c r="D100" s="87"/>
      <c r="E100" s="158" t="s">
        <v>464</v>
      </c>
      <c r="F100" s="158"/>
      <c r="G100" s="158"/>
      <c r="H100" s="158"/>
      <c r="I100" s="88" t="s">
        <v>465</v>
      </c>
      <c r="J100" s="97"/>
      <c r="K100" s="117">
        <f>K101+K102</f>
        <v>11755.7</v>
      </c>
    </row>
    <row r="101" spans="2:11" ht="50.25" customHeight="1" x14ac:dyDescent="0.2">
      <c r="B101" s="106"/>
      <c r="C101" s="85"/>
      <c r="D101" s="87"/>
      <c r="E101" s="89"/>
      <c r="F101" s="155" t="s">
        <v>400</v>
      </c>
      <c r="G101" s="156"/>
      <c r="H101" s="157"/>
      <c r="I101" s="90" t="s">
        <v>465</v>
      </c>
      <c r="J101" s="98" t="s">
        <v>401</v>
      </c>
      <c r="K101" s="118">
        <v>11570.7</v>
      </c>
    </row>
    <row r="102" spans="2:11" ht="21.75" customHeight="1" x14ac:dyDescent="0.2">
      <c r="B102" s="106"/>
      <c r="C102" s="85"/>
      <c r="D102" s="87"/>
      <c r="E102" s="89"/>
      <c r="F102" s="135"/>
      <c r="G102" s="170" t="s">
        <v>378</v>
      </c>
      <c r="H102" s="171"/>
      <c r="I102" s="90" t="s">
        <v>465</v>
      </c>
      <c r="J102" s="98">
        <v>622</v>
      </c>
      <c r="K102" s="118">
        <v>185</v>
      </c>
    </row>
    <row r="103" spans="2:11" ht="37.5" customHeight="1" x14ac:dyDescent="0.2">
      <c r="B103" s="106"/>
      <c r="C103" s="85"/>
      <c r="D103" s="87"/>
      <c r="E103" s="158" t="s">
        <v>466</v>
      </c>
      <c r="F103" s="158"/>
      <c r="G103" s="158"/>
      <c r="H103" s="158"/>
      <c r="I103" s="88" t="s">
        <v>467</v>
      </c>
      <c r="J103" s="97"/>
      <c r="K103" s="117">
        <f>K104</f>
        <v>178.5</v>
      </c>
    </row>
    <row r="104" spans="2:11" ht="48" customHeight="1" x14ac:dyDescent="0.2">
      <c r="B104" s="106"/>
      <c r="C104" s="85"/>
      <c r="D104" s="87"/>
      <c r="E104" s="89"/>
      <c r="F104" s="155" t="s">
        <v>400</v>
      </c>
      <c r="G104" s="156"/>
      <c r="H104" s="157"/>
      <c r="I104" s="90" t="s">
        <v>467</v>
      </c>
      <c r="J104" s="98" t="s">
        <v>401</v>
      </c>
      <c r="K104" s="118">
        <v>178.5</v>
      </c>
    </row>
    <row r="105" spans="2:11" ht="43.5" customHeight="1" x14ac:dyDescent="0.2">
      <c r="B105" s="106"/>
      <c r="C105" s="85"/>
      <c r="D105" s="87"/>
      <c r="E105" s="158" t="s">
        <v>406</v>
      </c>
      <c r="F105" s="158"/>
      <c r="G105" s="158"/>
      <c r="H105" s="158"/>
      <c r="I105" s="88" t="s">
        <v>468</v>
      </c>
      <c r="J105" s="97"/>
      <c r="K105" s="117">
        <f>K106</f>
        <v>45.7</v>
      </c>
    </row>
    <row r="106" spans="2:11" ht="46.5" customHeight="1" x14ac:dyDescent="0.2">
      <c r="B106" s="106"/>
      <c r="C106" s="85"/>
      <c r="D106" s="87"/>
      <c r="E106" s="89"/>
      <c r="F106" s="155" t="s">
        <v>400</v>
      </c>
      <c r="G106" s="156"/>
      <c r="H106" s="157"/>
      <c r="I106" s="90" t="s">
        <v>468</v>
      </c>
      <c r="J106" s="98" t="s">
        <v>401</v>
      </c>
      <c r="K106" s="118">
        <v>45.7</v>
      </c>
    </row>
    <row r="107" spans="2:11" ht="15" customHeight="1" x14ac:dyDescent="0.2">
      <c r="B107" s="106"/>
      <c r="C107" s="159" t="s">
        <v>469</v>
      </c>
      <c r="D107" s="159"/>
      <c r="E107" s="159"/>
      <c r="F107" s="159"/>
      <c r="G107" s="159"/>
      <c r="H107" s="159"/>
      <c r="I107" s="84" t="s">
        <v>470</v>
      </c>
      <c r="J107" s="95"/>
      <c r="K107" s="115">
        <f>K108</f>
        <v>17000</v>
      </c>
    </row>
    <row r="108" spans="2:11" ht="55.5" customHeight="1" x14ac:dyDescent="0.2">
      <c r="B108" s="106"/>
      <c r="C108" s="85"/>
      <c r="D108" s="160" t="s">
        <v>471</v>
      </c>
      <c r="E108" s="160"/>
      <c r="F108" s="160"/>
      <c r="G108" s="160"/>
      <c r="H108" s="160"/>
      <c r="I108" s="86" t="s">
        <v>472</v>
      </c>
      <c r="J108" s="96"/>
      <c r="K108" s="116">
        <f>K109</f>
        <v>17000</v>
      </c>
    </row>
    <row r="109" spans="2:11" ht="55.5" customHeight="1" x14ac:dyDescent="0.2">
      <c r="B109" s="106"/>
      <c r="C109" s="85"/>
      <c r="D109" s="87"/>
      <c r="E109" s="158" t="s">
        <v>473</v>
      </c>
      <c r="F109" s="158"/>
      <c r="G109" s="158"/>
      <c r="H109" s="158"/>
      <c r="I109" s="88" t="s">
        <v>474</v>
      </c>
      <c r="J109" s="97"/>
      <c r="K109" s="117">
        <f>K110+K111+K112+K113+K114+K115+K117+K116</f>
        <v>17000</v>
      </c>
    </row>
    <row r="110" spans="2:11" ht="15" customHeight="1" x14ac:dyDescent="0.2">
      <c r="B110" s="106"/>
      <c r="C110" s="85"/>
      <c r="D110" s="87"/>
      <c r="E110" s="89"/>
      <c r="F110" s="155" t="s">
        <v>475</v>
      </c>
      <c r="G110" s="156"/>
      <c r="H110" s="157"/>
      <c r="I110" s="90" t="s">
        <v>474</v>
      </c>
      <c r="J110" s="98" t="s">
        <v>476</v>
      </c>
      <c r="K110" s="118">
        <v>11835.7</v>
      </c>
    </row>
    <row r="111" spans="2:11" ht="30.75" customHeight="1" x14ac:dyDescent="0.2">
      <c r="B111" s="106"/>
      <c r="C111" s="85"/>
      <c r="D111" s="87"/>
      <c r="E111" s="89"/>
      <c r="F111" s="155" t="s">
        <v>477</v>
      </c>
      <c r="G111" s="156"/>
      <c r="H111" s="157"/>
      <c r="I111" s="90" t="s">
        <v>474</v>
      </c>
      <c r="J111" s="98" t="s">
        <v>478</v>
      </c>
      <c r="K111" s="118">
        <v>45.8</v>
      </c>
    </row>
    <row r="112" spans="2:11" ht="32.25" customHeight="1" x14ac:dyDescent="0.2">
      <c r="B112" s="106"/>
      <c r="C112" s="85"/>
      <c r="D112" s="87"/>
      <c r="E112" s="89"/>
      <c r="F112" s="155" t="s">
        <v>479</v>
      </c>
      <c r="G112" s="156"/>
      <c r="H112" s="157"/>
      <c r="I112" s="90" t="s">
        <v>474</v>
      </c>
      <c r="J112" s="98" t="s">
        <v>480</v>
      </c>
      <c r="K112" s="118">
        <v>3574.4</v>
      </c>
    </row>
    <row r="113" spans="2:11" ht="34.5" customHeight="1" x14ac:dyDescent="0.2">
      <c r="B113" s="106"/>
      <c r="C113" s="85"/>
      <c r="D113" s="87"/>
      <c r="E113" s="89"/>
      <c r="F113" s="155" t="s">
        <v>481</v>
      </c>
      <c r="G113" s="156"/>
      <c r="H113" s="157"/>
      <c r="I113" s="90" t="s">
        <v>474</v>
      </c>
      <c r="J113" s="98" t="s">
        <v>482</v>
      </c>
      <c r="K113" s="118">
        <v>479</v>
      </c>
    </row>
    <row r="114" spans="2:11" ht="34.5" customHeight="1" x14ac:dyDescent="0.2">
      <c r="B114" s="106"/>
      <c r="C114" s="85"/>
      <c r="D114" s="87"/>
      <c r="E114" s="89"/>
      <c r="F114" s="155" t="s">
        <v>370</v>
      </c>
      <c r="G114" s="156"/>
      <c r="H114" s="157"/>
      <c r="I114" s="90" t="s">
        <v>474</v>
      </c>
      <c r="J114" s="98" t="s">
        <v>371</v>
      </c>
      <c r="K114" s="118">
        <v>1054.5</v>
      </c>
    </row>
    <row r="115" spans="2:11" ht="15.75" customHeight="1" x14ac:dyDescent="0.2">
      <c r="B115" s="106"/>
      <c r="C115" s="85"/>
      <c r="D115" s="87"/>
      <c r="E115" s="89"/>
      <c r="F115" s="155" t="s">
        <v>483</v>
      </c>
      <c r="G115" s="156"/>
      <c r="H115" s="157"/>
      <c r="I115" s="90" t="s">
        <v>474</v>
      </c>
      <c r="J115" s="98" t="s">
        <v>484</v>
      </c>
      <c r="K115" s="118">
        <v>0.6</v>
      </c>
    </row>
    <row r="116" spans="2:11" ht="15.75" customHeight="1" x14ac:dyDescent="0.2">
      <c r="B116" s="106"/>
      <c r="C116" s="85"/>
      <c r="D116" s="87"/>
      <c r="E116" s="89"/>
      <c r="F116" s="123"/>
      <c r="G116" s="170" t="s">
        <v>36</v>
      </c>
      <c r="H116" s="171"/>
      <c r="I116" s="90" t="s">
        <v>474</v>
      </c>
      <c r="J116" s="98">
        <v>852</v>
      </c>
      <c r="K116" s="118">
        <v>7.9</v>
      </c>
    </row>
    <row r="117" spans="2:11" ht="14.25" customHeight="1" x14ac:dyDescent="0.2">
      <c r="B117" s="106"/>
      <c r="C117" s="85"/>
      <c r="D117" s="87"/>
      <c r="E117" s="89"/>
      <c r="F117" s="155" t="s">
        <v>384</v>
      </c>
      <c r="G117" s="156"/>
      <c r="H117" s="157"/>
      <c r="I117" s="90" t="s">
        <v>474</v>
      </c>
      <c r="J117" s="98" t="s">
        <v>385</v>
      </c>
      <c r="K117" s="118">
        <v>2.1</v>
      </c>
    </row>
    <row r="118" spans="2:11" ht="15" customHeight="1" x14ac:dyDescent="0.2">
      <c r="B118" s="106"/>
      <c r="C118" s="159" t="s">
        <v>485</v>
      </c>
      <c r="D118" s="159"/>
      <c r="E118" s="159"/>
      <c r="F118" s="159"/>
      <c r="G118" s="159"/>
      <c r="H118" s="159"/>
      <c r="I118" s="84" t="s">
        <v>486</v>
      </c>
      <c r="J118" s="95"/>
      <c r="K118" s="115">
        <f>K119</f>
        <v>1000</v>
      </c>
    </row>
    <row r="119" spans="2:11" ht="51.75" customHeight="1" x14ac:dyDescent="0.2">
      <c r="B119" s="106"/>
      <c r="C119" s="85"/>
      <c r="D119" s="160" t="s">
        <v>487</v>
      </c>
      <c r="E119" s="160"/>
      <c r="F119" s="160"/>
      <c r="G119" s="160"/>
      <c r="H119" s="160"/>
      <c r="I119" s="86" t="s">
        <v>488</v>
      </c>
      <c r="J119" s="96"/>
      <c r="K119" s="116">
        <f>K120</f>
        <v>1000</v>
      </c>
    </row>
    <row r="120" spans="2:11" ht="69" customHeight="1" x14ac:dyDescent="0.2">
      <c r="B120" s="106"/>
      <c r="C120" s="85"/>
      <c r="D120" s="87"/>
      <c r="E120" s="158" t="s">
        <v>963</v>
      </c>
      <c r="F120" s="158"/>
      <c r="G120" s="158"/>
      <c r="H120" s="158"/>
      <c r="I120" s="88" t="s">
        <v>489</v>
      </c>
      <c r="J120" s="97"/>
      <c r="K120" s="117">
        <f>K121+K122</f>
        <v>1000</v>
      </c>
    </row>
    <row r="121" spans="2:11" ht="49.5" customHeight="1" x14ac:dyDescent="0.2">
      <c r="B121" s="106"/>
      <c r="C121" s="85"/>
      <c r="D121" s="87"/>
      <c r="E121" s="89"/>
      <c r="F121" s="155" t="s">
        <v>400</v>
      </c>
      <c r="G121" s="156"/>
      <c r="H121" s="157"/>
      <c r="I121" s="90" t="s">
        <v>489</v>
      </c>
      <c r="J121" s="98" t="s">
        <v>401</v>
      </c>
      <c r="K121" s="118">
        <f>500</f>
        <v>500</v>
      </c>
    </row>
    <row r="122" spans="2:11" ht="21.75" customHeight="1" x14ac:dyDescent="0.2">
      <c r="B122" s="106"/>
      <c r="C122" s="85"/>
      <c r="D122" s="87"/>
      <c r="E122" s="89"/>
      <c r="F122" s="155" t="s">
        <v>378</v>
      </c>
      <c r="G122" s="156"/>
      <c r="H122" s="157"/>
      <c r="I122" s="90" t="s">
        <v>489</v>
      </c>
      <c r="J122" s="98" t="s">
        <v>379</v>
      </c>
      <c r="K122" s="118">
        <v>500</v>
      </c>
    </row>
    <row r="123" spans="2:11" ht="36" customHeight="1" x14ac:dyDescent="0.2">
      <c r="B123" s="161" t="s">
        <v>490</v>
      </c>
      <c r="C123" s="162"/>
      <c r="D123" s="162"/>
      <c r="E123" s="162"/>
      <c r="F123" s="162"/>
      <c r="G123" s="162"/>
      <c r="H123" s="162"/>
      <c r="I123" s="111" t="s">
        <v>491</v>
      </c>
      <c r="J123" s="112"/>
      <c r="K123" s="114">
        <f>K124+K233+K163+K258</f>
        <v>2699134.6</v>
      </c>
    </row>
    <row r="124" spans="2:11" ht="15" customHeight="1" x14ac:dyDescent="0.2">
      <c r="B124" s="106"/>
      <c r="C124" s="159" t="s">
        <v>492</v>
      </c>
      <c r="D124" s="159"/>
      <c r="E124" s="159"/>
      <c r="F124" s="159"/>
      <c r="G124" s="159"/>
      <c r="H124" s="159"/>
      <c r="I124" s="84" t="s">
        <v>493</v>
      </c>
      <c r="J124" s="95"/>
      <c r="K124" s="115">
        <f>K125+K160</f>
        <v>894866.8</v>
      </c>
    </row>
    <row r="125" spans="2:11" ht="36" customHeight="1" x14ac:dyDescent="0.2">
      <c r="B125" s="106"/>
      <c r="C125" s="85"/>
      <c r="D125" s="160" t="s">
        <v>494</v>
      </c>
      <c r="E125" s="160"/>
      <c r="F125" s="160"/>
      <c r="G125" s="160"/>
      <c r="H125" s="160"/>
      <c r="I125" s="86" t="s">
        <v>495</v>
      </c>
      <c r="J125" s="96"/>
      <c r="K125" s="116">
        <f>K126+K131+K134+K136+K138+K140+K142+K144+K146+K149+K151+K156+K158</f>
        <v>894616.8</v>
      </c>
    </row>
    <row r="126" spans="2:11" ht="40.5" customHeight="1" x14ac:dyDescent="0.2">
      <c r="B126" s="106"/>
      <c r="C126" s="85"/>
      <c r="D126" s="87"/>
      <c r="E126" s="158" t="s">
        <v>496</v>
      </c>
      <c r="F126" s="158"/>
      <c r="G126" s="158"/>
      <c r="H126" s="158"/>
      <c r="I126" s="88" t="s">
        <v>497</v>
      </c>
      <c r="J126" s="97"/>
      <c r="K126" s="117">
        <f>K127+K129+K130+K128</f>
        <v>238025.2</v>
      </c>
    </row>
    <row r="127" spans="2:11" ht="54" customHeight="1" x14ac:dyDescent="0.2">
      <c r="B127" s="106"/>
      <c r="C127" s="85"/>
      <c r="D127" s="87"/>
      <c r="E127" s="89"/>
      <c r="F127" s="155" t="s">
        <v>414</v>
      </c>
      <c r="G127" s="156"/>
      <c r="H127" s="157"/>
      <c r="I127" s="90" t="s">
        <v>497</v>
      </c>
      <c r="J127" s="98" t="s">
        <v>415</v>
      </c>
      <c r="K127" s="118">
        <v>211162.3</v>
      </c>
    </row>
    <row r="128" spans="2:11" ht="17.25" customHeight="1" x14ac:dyDescent="0.2">
      <c r="B128" s="106"/>
      <c r="C128" s="85"/>
      <c r="D128" s="87"/>
      <c r="E128" s="89"/>
      <c r="F128" s="150"/>
      <c r="G128" s="170" t="s">
        <v>534</v>
      </c>
      <c r="H128" s="171"/>
      <c r="I128" s="90" t="s">
        <v>497</v>
      </c>
      <c r="J128" s="98">
        <v>612</v>
      </c>
      <c r="K128" s="118">
        <v>8053</v>
      </c>
    </row>
    <row r="129" spans="2:11" ht="53.25" customHeight="1" x14ac:dyDescent="0.2">
      <c r="B129" s="106"/>
      <c r="C129" s="85"/>
      <c r="D129" s="87"/>
      <c r="E129" s="89"/>
      <c r="F129" s="155" t="s">
        <v>400</v>
      </c>
      <c r="G129" s="156"/>
      <c r="H129" s="157"/>
      <c r="I129" s="90" t="s">
        <v>497</v>
      </c>
      <c r="J129" s="98" t="s">
        <v>401</v>
      </c>
      <c r="K129" s="118">
        <v>18274.2</v>
      </c>
    </row>
    <row r="130" spans="2:11" ht="15" customHeight="1" x14ac:dyDescent="0.2">
      <c r="B130" s="106"/>
      <c r="C130" s="85"/>
      <c r="D130" s="87"/>
      <c r="E130" s="89"/>
      <c r="F130" s="155" t="s">
        <v>378</v>
      </c>
      <c r="G130" s="156"/>
      <c r="H130" s="157"/>
      <c r="I130" s="90" t="s">
        <v>497</v>
      </c>
      <c r="J130" s="98" t="s">
        <v>379</v>
      </c>
      <c r="K130" s="118">
        <v>535.70000000000005</v>
      </c>
    </row>
    <row r="131" spans="2:11" ht="20.25" customHeight="1" x14ac:dyDescent="0.2">
      <c r="B131" s="106"/>
      <c r="C131" s="85"/>
      <c r="D131" s="87"/>
      <c r="E131" s="158" t="s">
        <v>498</v>
      </c>
      <c r="F131" s="158"/>
      <c r="G131" s="158"/>
      <c r="H131" s="158"/>
      <c r="I131" s="88" t="s">
        <v>499</v>
      </c>
      <c r="J131" s="97"/>
      <c r="K131" s="117">
        <f>K132+K133</f>
        <v>2102.6999999999998</v>
      </c>
    </row>
    <row r="132" spans="2:11" ht="34.5" customHeight="1" x14ac:dyDescent="0.2">
      <c r="B132" s="106"/>
      <c r="C132" s="85"/>
      <c r="D132" s="87"/>
      <c r="E132" s="89"/>
      <c r="F132" s="155" t="s">
        <v>414</v>
      </c>
      <c r="G132" s="156"/>
      <c r="H132" s="157"/>
      <c r="I132" s="90" t="s">
        <v>499</v>
      </c>
      <c r="J132" s="98" t="s">
        <v>415</v>
      </c>
      <c r="K132" s="118">
        <v>1944.7</v>
      </c>
    </row>
    <row r="133" spans="2:11" ht="50.25" customHeight="1" x14ac:dyDescent="0.2">
      <c r="B133" s="106"/>
      <c r="C133" s="85"/>
      <c r="D133" s="87"/>
      <c r="E133" s="89"/>
      <c r="F133" s="155" t="s">
        <v>400</v>
      </c>
      <c r="G133" s="156"/>
      <c r="H133" s="157"/>
      <c r="I133" s="90" t="s">
        <v>499</v>
      </c>
      <c r="J133" s="98" t="s">
        <v>401</v>
      </c>
      <c r="K133" s="118">
        <v>158</v>
      </c>
    </row>
    <row r="134" spans="2:11" ht="36.75" customHeight="1" x14ac:dyDescent="0.2">
      <c r="B134" s="106"/>
      <c r="C134" s="85"/>
      <c r="D134" s="87"/>
      <c r="E134" s="158" t="s">
        <v>500</v>
      </c>
      <c r="F134" s="158"/>
      <c r="G134" s="158"/>
      <c r="H134" s="158"/>
      <c r="I134" s="88" t="s">
        <v>501</v>
      </c>
      <c r="J134" s="97"/>
      <c r="K134" s="117">
        <f>K135</f>
        <v>43.9</v>
      </c>
    </row>
    <row r="135" spans="2:11" ht="53.25" customHeight="1" x14ac:dyDescent="0.2">
      <c r="B135" s="106"/>
      <c r="C135" s="85"/>
      <c r="D135" s="87"/>
      <c r="E135" s="89"/>
      <c r="F135" s="155" t="s">
        <v>414</v>
      </c>
      <c r="G135" s="156"/>
      <c r="H135" s="157"/>
      <c r="I135" s="90" t="s">
        <v>501</v>
      </c>
      <c r="J135" s="98" t="s">
        <v>415</v>
      </c>
      <c r="K135" s="118">
        <v>43.9</v>
      </c>
    </row>
    <row r="136" spans="2:11" ht="58.5" customHeight="1" x14ac:dyDescent="0.2">
      <c r="B136" s="106"/>
      <c r="C136" s="85"/>
      <c r="D136" s="87"/>
      <c r="E136" s="158" t="s">
        <v>502</v>
      </c>
      <c r="F136" s="158"/>
      <c r="G136" s="158"/>
      <c r="H136" s="158"/>
      <c r="I136" s="88" t="s">
        <v>503</v>
      </c>
      <c r="J136" s="97"/>
      <c r="K136" s="117">
        <f>K137</f>
        <v>25</v>
      </c>
    </row>
    <row r="137" spans="2:11" ht="15" customHeight="1" x14ac:dyDescent="0.2">
      <c r="B137" s="106"/>
      <c r="C137" s="85"/>
      <c r="D137" s="87"/>
      <c r="E137" s="89"/>
      <c r="F137" s="155" t="s">
        <v>504</v>
      </c>
      <c r="G137" s="156"/>
      <c r="H137" s="157"/>
      <c r="I137" s="90" t="s">
        <v>503</v>
      </c>
      <c r="J137" s="98" t="s">
        <v>505</v>
      </c>
      <c r="K137" s="118">
        <v>25</v>
      </c>
    </row>
    <row r="138" spans="2:11" ht="57.75" customHeight="1" x14ac:dyDescent="0.2">
      <c r="B138" s="106"/>
      <c r="C138" s="85"/>
      <c r="D138" s="87"/>
      <c r="E138" s="158" t="s">
        <v>506</v>
      </c>
      <c r="F138" s="158"/>
      <c r="G138" s="158"/>
      <c r="H138" s="158"/>
      <c r="I138" s="88" t="s">
        <v>507</v>
      </c>
      <c r="J138" s="97"/>
      <c r="K138" s="117">
        <f>K139</f>
        <v>25</v>
      </c>
    </row>
    <row r="139" spans="2:11" ht="15" customHeight="1" x14ac:dyDescent="0.2">
      <c r="B139" s="106"/>
      <c r="C139" s="85"/>
      <c r="D139" s="87"/>
      <c r="E139" s="89"/>
      <c r="F139" s="155" t="s">
        <v>504</v>
      </c>
      <c r="G139" s="156"/>
      <c r="H139" s="157"/>
      <c r="I139" s="90" t="s">
        <v>507</v>
      </c>
      <c r="J139" s="98" t="s">
        <v>505</v>
      </c>
      <c r="K139" s="118">
        <v>25</v>
      </c>
    </row>
    <row r="140" spans="2:11" ht="49.5" customHeight="1" x14ac:dyDescent="0.2">
      <c r="B140" s="106"/>
      <c r="C140" s="85"/>
      <c r="D140" s="87"/>
      <c r="E140" s="158" t="s">
        <v>508</v>
      </c>
      <c r="F140" s="158"/>
      <c r="G140" s="158"/>
      <c r="H140" s="158"/>
      <c r="I140" s="88" t="s">
        <v>509</v>
      </c>
      <c r="J140" s="97"/>
      <c r="K140" s="117">
        <f>K141</f>
        <v>25</v>
      </c>
    </row>
    <row r="141" spans="2:11" ht="15" customHeight="1" x14ac:dyDescent="0.2">
      <c r="B141" s="106"/>
      <c r="C141" s="85"/>
      <c r="D141" s="87"/>
      <c r="E141" s="89"/>
      <c r="F141" s="155" t="s">
        <v>504</v>
      </c>
      <c r="G141" s="156"/>
      <c r="H141" s="157"/>
      <c r="I141" s="90" t="s">
        <v>509</v>
      </c>
      <c r="J141" s="98" t="s">
        <v>505</v>
      </c>
      <c r="K141" s="118">
        <v>25</v>
      </c>
    </row>
    <row r="142" spans="2:11" ht="51" customHeight="1" x14ac:dyDescent="0.2">
      <c r="B142" s="106"/>
      <c r="C142" s="85"/>
      <c r="D142" s="87"/>
      <c r="E142" s="158" t="s">
        <v>510</v>
      </c>
      <c r="F142" s="158"/>
      <c r="G142" s="158"/>
      <c r="H142" s="158"/>
      <c r="I142" s="88" t="s">
        <v>511</v>
      </c>
      <c r="J142" s="97"/>
      <c r="K142" s="117">
        <f>K143</f>
        <v>25</v>
      </c>
    </row>
    <row r="143" spans="2:11" ht="15" customHeight="1" x14ac:dyDescent="0.2">
      <c r="B143" s="106"/>
      <c r="C143" s="85"/>
      <c r="D143" s="87"/>
      <c r="E143" s="89"/>
      <c r="F143" s="155" t="s">
        <v>504</v>
      </c>
      <c r="G143" s="156"/>
      <c r="H143" s="157"/>
      <c r="I143" s="90" t="s">
        <v>511</v>
      </c>
      <c r="J143" s="98" t="s">
        <v>505</v>
      </c>
      <c r="K143" s="118">
        <v>25</v>
      </c>
    </row>
    <row r="144" spans="2:11" ht="46.5" customHeight="1" x14ac:dyDescent="0.2">
      <c r="B144" s="106"/>
      <c r="C144" s="85"/>
      <c r="D144" s="87"/>
      <c r="E144" s="158" t="s">
        <v>512</v>
      </c>
      <c r="F144" s="158"/>
      <c r="G144" s="158"/>
      <c r="H144" s="158"/>
      <c r="I144" s="88" t="s">
        <v>513</v>
      </c>
      <c r="J144" s="97"/>
      <c r="K144" s="117">
        <f>K145</f>
        <v>25</v>
      </c>
    </row>
    <row r="145" spans="2:11" ht="15" customHeight="1" x14ac:dyDescent="0.2">
      <c r="B145" s="106"/>
      <c r="C145" s="85"/>
      <c r="D145" s="87"/>
      <c r="E145" s="89"/>
      <c r="F145" s="155" t="s">
        <v>504</v>
      </c>
      <c r="G145" s="156"/>
      <c r="H145" s="157"/>
      <c r="I145" s="90" t="s">
        <v>513</v>
      </c>
      <c r="J145" s="98" t="s">
        <v>505</v>
      </c>
      <c r="K145" s="118">
        <v>25</v>
      </c>
    </row>
    <row r="146" spans="2:11" ht="96" customHeight="1" x14ac:dyDescent="0.2">
      <c r="B146" s="106"/>
      <c r="C146" s="85"/>
      <c r="D146" s="87"/>
      <c r="E146" s="158" t="s">
        <v>514</v>
      </c>
      <c r="F146" s="158"/>
      <c r="G146" s="158"/>
      <c r="H146" s="158"/>
      <c r="I146" s="88" t="s">
        <v>515</v>
      </c>
      <c r="J146" s="97"/>
      <c r="K146" s="117">
        <f>K147+K148</f>
        <v>590014</v>
      </c>
    </row>
    <row r="147" spans="2:11" ht="58.5" customHeight="1" x14ac:dyDescent="0.2">
      <c r="B147" s="106"/>
      <c r="C147" s="85"/>
      <c r="D147" s="87"/>
      <c r="E147" s="89"/>
      <c r="F147" s="155" t="s">
        <v>414</v>
      </c>
      <c r="G147" s="156"/>
      <c r="H147" s="157"/>
      <c r="I147" s="90" t="s">
        <v>515</v>
      </c>
      <c r="J147" s="98" t="s">
        <v>415</v>
      </c>
      <c r="K147" s="118">
        <v>553819.80000000005</v>
      </c>
    </row>
    <row r="148" spans="2:11" ht="46.5" customHeight="1" x14ac:dyDescent="0.2">
      <c r="B148" s="106"/>
      <c r="C148" s="85"/>
      <c r="D148" s="87"/>
      <c r="E148" s="89"/>
      <c r="F148" s="155" t="s">
        <v>400</v>
      </c>
      <c r="G148" s="156"/>
      <c r="H148" s="157"/>
      <c r="I148" s="90" t="s">
        <v>515</v>
      </c>
      <c r="J148" s="98" t="s">
        <v>401</v>
      </c>
      <c r="K148" s="118">
        <v>36194.199999999997</v>
      </c>
    </row>
    <row r="149" spans="2:11" ht="81.75" customHeight="1" x14ac:dyDescent="0.2">
      <c r="B149" s="106"/>
      <c r="C149" s="85"/>
      <c r="D149" s="87"/>
      <c r="E149" s="158" t="s">
        <v>516</v>
      </c>
      <c r="F149" s="158"/>
      <c r="G149" s="158"/>
      <c r="H149" s="158"/>
      <c r="I149" s="88" t="s">
        <v>517</v>
      </c>
      <c r="J149" s="97"/>
      <c r="K149" s="117">
        <f>K150</f>
        <v>8634</v>
      </c>
    </row>
    <row r="150" spans="2:11" ht="33.75" customHeight="1" x14ac:dyDescent="0.2">
      <c r="B150" s="106"/>
      <c r="C150" s="85"/>
      <c r="D150" s="87"/>
      <c r="E150" s="89"/>
      <c r="F150" s="155" t="s">
        <v>518</v>
      </c>
      <c r="G150" s="156"/>
      <c r="H150" s="157"/>
      <c r="I150" s="90" t="s">
        <v>517</v>
      </c>
      <c r="J150" s="98" t="s">
        <v>519</v>
      </c>
      <c r="K150" s="118">
        <v>8634</v>
      </c>
    </row>
    <row r="151" spans="2:11" ht="68.25" customHeight="1" x14ac:dyDescent="0.2">
      <c r="B151" s="106"/>
      <c r="C151" s="85"/>
      <c r="D151" s="87"/>
      <c r="E151" s="158" t="s">
        <v>520</v>
      </c>
      <c r="F151" s="158"/>
      <c r="G151" s="158"/>
      <c r="H151" s="158"/>
      <c r="I151" s="88" t="s">
        <v>521</v>
      </c>
      <c r="J151" s="97"/>
      <c r="K151" s="117">
        <f>K152+K153+K154+K155</f>
        <v>50509</v>
      </c>
    </row>
    <row r="152" spans="2:11" ht="15" customHeight="1" x14ac:dyDescent="0.2">
      <c r="B152" s="106"/>
      <c r="C152" s="85"/>
      <c r="D152" s="87"/>
      <c r="E152" s="89"/>
      <c r="F152" s="155" t="s">
        <v>475</v>
      </c>
      <c r="G152" s="156"/>
      <c r="H152" s="157"/>
      <c r="I152" s="90" t="s">
        <v>521</v>
      </c>
      <c r="J152" s="98" t="s">
        <v>476</v>
      </c>
      <c r="K152" s="118">
        <v>1363.3</v>
      </c>
    </row>
    <row r="153" spans="2:11" ht="33.75" customHeight="1" x14ac:dyDescent="0.2">
      <c r="B153" s="106"/>
      <c r="C153" s="85"/>
      <c r="D153" s="87"/>
      <c r="E153" s="89"/>
      <c r="F153" s="155" t="s">
        <v>479</v>
      </c>
      <c r="G153" s="156"/>
      <c r="H153" s="157"/>
      <c r="I153" s="90" t="s">
        <v>521</v>
      </c>
      <c r="J153" s="98" t="s">
        <v>480</v>
      </c>
      <c r="K153" s="118">
        <v>411.7</v>
      </c>
    </row>
    <row r="154" spans="2:11" ht="30.75" customHeight="1" x14ac:dyDescent="0.2">
      <c r="B154" s="106"/>
      <c r="C154" s="85"/>
      <c r="D154" s="87"/>
      <c r="E154" s="89"/>
      <c r="F154" s="155" t="s">
        <v>522</v>
      </c>
      <c r="G154" s="156"/>
      <c r="H154" s="157"/>
      <c r="I154" s="90" t="s">
        <v>521</v>
      </c>
      <c r="J154" s="98" t="s">
        <v>523</v>
      </c>
      <c r="K154" s="118">
        <v>48251</v>
      </c>
    </row>
    <row r="155" spans="2:11" ht="31.5" customHeight="1" x14ac:dyDescent="0.2">
      <c r="B155" s="106"/>
      <c r="C155" s="85"/>
      <c r="D155" s="87"/>
      <c r="E155" s="89"/>
      <c r="F155" s="155" t="s">
        <v>524</v>
      </c>
      <c r="G155" s="156"/>
      <c r="H155" s="157"/>
      <c r="I155" s="90" t="s">
        <v>521</v>
      </c>
      <c r="J155" s="98" t="s">
        <v>525</v>
      </c>
      <c r="K155" s="118">
        <v>483</v>
      </c>
    </row>
    <row r="156" spans="2:11" ht="64.5" customHeight="1" x14ac:dyDescent="0.2">
      <c r="B156" s="106"/>
      <c r="C156" s="85"/>
      <c r="D156" s="87"/>
      <c r="E156" s="158" t="s">
        <v>526</v>
      </c>
      <c r="F156" s="158"/>
      <c r="G156" s="158"/>
      <c r="H156" s="158"/>
      <c r="I156" s="88" t="s">
        <v>527</v>
      </c>
      <c r="J156" s="97"/>
      <c r="K156" s="117">
        <f>K157</f>
        <v>4110</v>
      </c>
    </row>
    <row r="157" spans="2:11" ht="31.5" customHeight="1" x14ac:dyDescent="0.2">
      <c r="B157" s="106"/>
      <c r="C157" s="85"/>
      <c r="D157" s="87"/>
      <c r="E157" s="89"/>
      <c r="F157" s="155" t="s">
        <v>518</v>
      </c>
      <c r="G157" s="156"/>
      <c r="H157" s="157"/>
      <c r="I157" s="90" t="s">
        <v>527</v>
      </c>
      <c r="J157" s="98" t="s">
        <v>519</v>
      </c>
      <c r="K157" s="118">
        <v>4110</v>
      </c>
    </row>
    <row r="158" spans="2:11" ht="54" customHeight="1" x14ac:dyDescent="0.2">
      <c r="B158" s="106"/>
      <c r="C158" s="85"/>
      <c r="D158" s="87"/>
      <c r="E158" s="158" t="s">
        <v>528</v>
      </c>
      <c r="F158" s="158"/>
      <c r="G158" s="158"/>
      <c r="H158" s="158"/>
      <c r="I158" s="88" t="s">
        <v>529</v>
      </c>
      <c r="J158" s="97"/>
      <c r="K158" s="117">
        <f>K159</f>
        <v>1053</v>
      </c>
    </row>
    <row r="159" spans="2:11" ht="40.5" customHeight="1" x14ac:dyDescent="0.2">
      <c r="B159" s="106"/>
      <c r="C159" s="85"/>
      <c r="D159" s="87"/>
      <c r="E159" s="89"/>
      <c r="F159" s="155" t="s">
        <v>518</v>
      </c>
      <c r="G159" s="156"/>
      <c r="H159" s="157"/>
      <c r="I159" s="90" t="s">
        <v>529</v>
      </c>
      <c r="J159" s="98" t="s">
        <v>519</v>
      </c>
      <c r="K159" s="118">
        <v>1053</v>
      </c>
    </row>
    <row r="160" spans="2:11" ht="39" customHeight="1" x14ac:dyDescent="0.2">
      <c r="B160" s="106"/>
      <c r="C160" s="85"/>
      <c r="D160" s="160" t="s">
        <v>530</v>
      </c>
      <c r="E160" s="160"/>
      <c r="F160" s="160"/>
      <c r="G160" s="160"/>
      <c r="H160" s="160"/>
      <c r="I160" s="86" t="s">
        <v>531</v>
      </c>
      <c r="J160" s="96"/>
      <c r="K160" s="116">
        <f>K161</f>
        <v>250</v>
      </c>
    </row>
    <row r="161" spans="2:11" ht="69" customHeight="1" x14ac:dyDescent="0.2">
      <c r="B161" s="106"/>
      <c r="C161" s="85"/>
      <c r="D161" s="87"/>
      <c r="E161" s="158" t="s">
        <v>532</v>
      </c>
      <c r="F161" s="158"/>
      <c r="G161" s="158"/>
      <c r="H161" s="158"/>
      <c r="I161" s="88" t="s">
        <v>533</v>
      </c>
      <c r="J161" s="97"/>
      <c r="K161" s="117">
        <f>K162</f>
        <v>250</v>
      </c>
    </row>
    <row r="162" spans="2:11" ht="15" customHeight="1" x14ac:dyDescent="0.2">
      <c r="B162" s="106"/>
      <c r="C162" s="85"/>
      <c r="D162" s="87"/>
      <c r="E162" s="89"/>
      <c r="F162" s="155" t="s">
        <v>534</v>
      </c>
      <c r="G162" s="156"/>
      <c r="H162" s="157"/>
      <c r="I162" s="90" t="s">
        <v>533</v>
      </c>
      <c r="J162" s="98" t="s">
        <v>535</v>
      </c>
      <c r="K162" s="118">
        <v>250</v>
      </c>
    </row>
    <row r="163" spans="2:11" ht="20.25" customHeight="1" x14ac:dyDescent="0.2">
      <c r="B163" s="106"/>
      <c r="C163" s="159" t="s">
        <v>536</v>
      </c>
      <c r="D163" s="159"/>
      <c r="E163" s="159"/>
      <c r="F163" s="159"/>
      <c r="G163" s="159"/>
      <c r="H163" s="159"/>
      <c r="I163" s="84" t="s">
        <v>537</v>
      </c>
      <c r="J163" s="95"/>
      <c r="K163" s="115">
        <f>K164+K179+K206+K223+K226</f>
        <v>1387714.1</v>
      </c>
    </row>
    <row r="164" spans="2:11" ht="30.75" customHeight="1" x14ac:dyDescent="0.2">
      <c r="B164" s="106"/>
      <c r="C164" s="85"/>
      <c r="D164" s="160" t="s">
        <v>538</v>
      </c>
      <c r="E164" s="160"/>
      <c r="F164" s="160"/>
      <c r="G164" s="160"/>
      <c r="H164" s="160"/>
      <c r="I164" s="86" t="s">
        <v>539</v>
      </c>
      <c r="J164" s="96"/>
      <c r="K164" s="116">
        <f>K165+K169+K172+K175+K177</f>
        <v>1074744</v>
      </c>
    </row>
    <row r="165" spans="2:11" ht="33" customHeight="1" x14ac:dyDescent="0.2">
      <c r="B165" s="106"/>
      <c r="C165" s="85"/>
      <c r="D165" s="87"/>
      <c r="E165" s="158" t="s">
        <v>540</v>
      </c>
      <c r="F165" s="158"/>
      <c r="G165" s="158"/>
      <c r="H165" s="158"/>
      <c r="I165" s="88" t="s">
        <v>541</v>
      </c>
      <c r="J165" s="97"/>
      <c r="K165" s="117">
        <f>K166+K168+K167</f>
        <v>151348.5</v>
      </c>
    </row>
    <row r="166" spans="2:11" ht="53.25" customHeight="1" x14ac:dyDescent="0.2">
      <c r="B166" s="106"/>
      <c r="C166" s="85"/>
      <c r="D166" s="87"/>
      <c r="E166" s="89"/>
      <c r="F166" s="155" t="s">
        <v>414</v>
      </c>
      <c r="G166" s="156"/>
      <c r="H166" s="157"/>
      <c r="I166" s="90" t="s">
        <v>541</v>
      </c>
      <c r="J166" s="98" t="s">
        <v>415</v>
      </c>
      <c r="K166" s="118">
        <v>142002.20000000001</v>
      </c>
    </row>
    <row r="167" spans="2:11" ht="20.25" customHeight="1" x14ac:dyDescent="0.2">
      <c r="B167" s="106"/>
      <c r="C167" s="85"/>
      <c r="D167" s="87"/>
      <c r="E167" s="89"/>
      <c r="F167" s="123"/>
      <c r="G167" s="170" t="s">
        <v>534</v>
      </c>
      <c r="H167" s="171"/>
      <c r="I167" s="90" t="s">
        <v>541</v>
      </c>
      <c r="J167" s="98" t="s">
        <v>535</v>
      </c>
      <c r="K167" s="118">
        <v>3000</v>
      </c>
    </row>
    <row r="168" spans="2:11" ht="55.5" customHeight="1" x14ac:dyDescent="0.2">
      <c r="B168" s="106"/>
      <c r="C168" s="85"/>
      <c r="D168" s="87"/>
      <c r="E168" s="89"/>
      <c r="F168" s="155" t="s">
        <v>400</v>
      </c>
      <c r="G168" s="156"/>
      <c r="H168" s="157"/>
      <c r="I168" s="90" t="s">
        <v>541</v>
      </c>
      <c r="J168" s="98" t="s">
        <v>401</v>
      </c>
      <c r="K168" s="118">
        <v>6346.3</v>
      </c>
    </row>
    <row r="169" spans="2:11" ht="36" customHeight="1" x14ac:dyDescent="0.2">
      <c r="B169" s="106"/>
      <c r="C169" s="85"/>
      <c r="D169" s="87"/>
      <c r="E169" s="158" t="s">
        <v>542</v>
      </c>
      <c r="F169" s="158"/>
      <c r="G169" s="158"/>
      <c r="H169" s="158"/>
      <c r="I169" s="88" t="s">
        <v>543</v>
      </c>
      <c r="J169" s="97"/>
      <c r="K169" s="117">
        <f>K170+K171</f>
        <v>981.5</v>
      </c>
    </row>
    <row r="170" spans="2:11" ht="34.5" customHeight="1" x14ac:dyDescent="0.2">
      <c r="B170" s="106"/>
      <c r="C170" s="85"/>
      <c r="D170" s="87"/>
      <c r="E170" s="89"/>
      <c r="F170" s="155" t="s">
        <v>414</v>
      </c>
      <c r="G170" s="156"/>
      <c r="H170" s="157"/>
      <c r="I170" s="90" t="s">
        <v>543</v>
      </c>
      <c r="J170" s="98" t="s">
        <v>415</v>
      </c>
      <c r="K170" s="118">
        <v>931.5</v>
      </c>
    </row>
    <row r="171" spans="2:11" ht="57.75" customHeight="1" x14ac:dyDescent="0.2">
      <c r="B171" s="106"/>
      <c r="C171" s="85"/>
      <c r="D171" s="87"/>
      <c r="E171" s="89"/>
      <c r="F171" s="155" t="s">
        <v>400</v>
      </c>
      <c r="G171" s="156"/>
      <c r="H171" s="157"/>
      <c r="I171" s="90" t="s">
        <v>543</v>
      </c>
      <c r="J171" s="98" t="s">
        <v>401</v>
      </c>
      <c r="K171" s="118">
        <v>50</v>
      </c>
    </row>
    <row r="172" spans="2:11" ht="133.5" customHeight="1" x14ac:dyDescent="0.2">
      <c r="B172" s="106"/>
      <c r="C172" s="85"/>
      <c r="D172" s="87"/>
      <c r="E172" s="158" t="s">
        <v>544</v>
      </c>
      <c r="F172" s="158"/>
      <c r="G172" s="158"/>
      <c r="H172" s="158"/>
      <c r="I172" s="88" t="s">
        <v>545</v>
      </c>
      <c r="J172" s="97"/>
      <c r="K172" s="117">
        <f>K173+K174</f>
        <v>910326</v>
      </c>
    </row>
    <row r="173" spans="2:11" ht="48" customHeight="1" x14ac:dyDescent="0.2">
      <c r="B173" s="106"/>
      <c r="C173" s="85"/>
      <c r="D173" s="87"/>
      <c r="E173" s="89"/>
      <c r="F173" s="155" t="s">
        <v>414</v>
      </c>
      <c r="G173" s="156"/>
      <c r="H173" s="157"/>
      <c r="I173" s="90" t="s">
        <v>545</v>
      </c>
      <c r="J173" s="98" t="s">
        <v>415</v>
      </c>
      <c r="K173" s="118">
        <v>879038.4</v>
      </c>
    </row>
    <row r="174" spans="2:11" ht="54" customHeight="1" x14ac:dyDescent="0.2">
      <c r="B174" s="106"/>
      <c r="C174" s="85"/>
      <c r="D174" s="87"/>
      <c r="E174" s="89"/>
      <c r="F174" s="155" t="s">
        <v>400</v>
      </c>
      <c r="G174" s="156"/>
      <c r="H174" s="157"/>
      <c r="I174" s="90" t="s">
        <v>545</v>
      </c>
      <c r="J174" s="98" t="s">
        <v>401</v>
      </c>
      <c r="K174" s="118">
        <v>31287.599999999999</v>
      </c>
    </row>
    <row r="175" spans="2:11" ht="117.75" customHeight="1" x14ac:dyDescent="0.2">
      <c r="B175" s="106"/>
      <c r="C175" s="85"/>
      <c r="D175" s="87"/>
      <c r="E175" s="158" t="s">
        <v>546</v>
      </c>
      <c r="F175" s="158"/>
      <c r="G175" s="158"/>
      <c r="H175" s="158"/>
      <c r="I175" s="88" t="s">
        <v>547</v>
      </c>
      <c r="J175" s="97"/>
      <c r="K175" s="117">
        <f>K176</f>
        <v>9716</v>
      </c>
    </row>
    <row r="176" spans="2:11" ht="38.25" customHeight="1" x14ac:dyDescent="0.2">
      <c r="B176" s="106"/>
      <c r="C176" s="85"/>
      <c r="D176" s="87"/>
      <c r="E176" s="89"/>
      <c r="F176" s="155" t="s">
        <v>518</v>
      </c>
      <c r="G176" s="156"/>
      <c r="H176" s="157"/>
      <c r="I176" s="90" t="s">
        <v>547</v>
      </c>
      <c r="J176" s="98" t="s">
        <v>519</v>
      </c>
      <c r="K176" s="118">
        <v>9716</v>
      </c>
    </row>
    <row r="177" spans="2:11" ht="84.75" customHeight="1" x14ac:dyDescent="0.2">
      <c r="B177" s="106"/>
      <c r="C177" s="85"/>
      <c r="D177" s="87"/>
      <c r="E177" s="158" t="s">
        <v>548</v>
      </c>
      <c r="F177" s="158"/>
      <c r="G177" s="158"/>
      <c r="H177" s="158"/>
      <c r="I177" s="88" t="s">
        <v>549</v>
      </c>
      <c r="J177" s="97"/>
      <c r="K177" s="117">
        <f>K178</f>
        <v>2372</v>
      </c>
    </row>
    <row r="178" spans="2:11" ht="48" customHeight="1" x14ac:dyDescent="0.2">
      <c r="B178" s="106"/>
      <c r="C178" s="85"/>
      <c r="D178" s="87"/>
      <c r="E178" s="89"/>
      <c r="F178" s="155" t="s">
        <v>414</v>
      </c>
      <c r="G178" s="156"/>
      <c r="H178" s="157"/>
      <c r="I178" s="90" t="s">
        <v>549</v>
      </c>
      <c r="J178" s="98" t="s">
        <v>415</v>
      </c>
      <c r="K178" s="118">
        <v>2372</v>
      </c>
    </row>
    <row r="179" spans="2:11" ht="37.5" customHeight="1" x14ac:dyDescent="0.2">
      <c r="B179" s="106"/>
      <c r="C179" s="85"/>
      <c r="D179" s="160" t="s">
        <v>550</v>
      </c>
      <c r="E179" s="160"/>
      <c r="F179" s="160"/>
      <c r="G179" s="160"/>
      <c r="H179" s="160"/>
      <c r="I179" s="86" t="s">
        <v>551</v>
      </c>
      <c r="J179" s="96"/>
      <c r="K179" s="116">
        <f>K180+K185+K189+K193+K196+K198+K200+K202+K204</f>
        <v>108883.59999999999</v>
      </c>
    </row>
    <row r="180" spans="2:11" ht="15" customHeight="1" x14ac:dyDescent="0.2">
      <c r="B180" s="106"/>
      <c r="C180" s="85"/>
      <c r="D180" s="87"/>
      <c r="E180" s="158" t="s">
        <v>498</v>
      </c>
      <c r="F180" s="158"/>
      <c r="G180" s="158"/>
      <c r="H180" s="158"/>
      <c r="I180" s="88" t="s">
        <v>552</v>
      </c>
      <c r="J180" s="97"/>
      <c r="K180" s="117">
        <f>K181+K182+K183+K184</f>
        <v>21912.600000000002</v>
      </c>
    </row>
    <row r="181" spans="2:11" ht="49.5" customHeight="1" x14ac:dyDescent="0.2">
      <c r="B181" s="106"/>
      <c r="C181" s="85"/>
      <c r="D181" s="87"/>
      <c r="E181" s="89"/>
      <c r="F181" s="155" t="s">
        <v>414</v>
      </c>
      <c r="G181" s="156"/>
      <c r="H181" s="157"/>
      <c r="I181" s="90" t="s">
        <v>552</v>
      </c>
      <c r="J181" s="98" t="s">
        <v>415</v>
      </c>
      <c r="K181" s="118">
        <v>1212.2</v>
      </c>
    </row>
    <row r="182" spans="2:11" ht="15" customHeight="1" x14ac:dyDescent="0.2">
      <c r="B182" s="106"/>
      <c r="C182" s="85"/>
      <c r="D182" s="87"/>
      <c r="E182" s="89"/>
      <c r="F182" s="155" t="s">
        <v>534</v>
      </c>
      <c r="G182" s="156"/>
      <c r="H182" s="157"/>
      <c r="I182" s="90" t="s">
        <v>552</v>
      </c>
      <c r="J182" s="98" t="s">
        <v>535</v>
      </c>
      <c r="K182" s="118">
        <v>19596.400000000001</v>
      </c>
    </row>
    <row r="183" spans="2:11" ht="15" customHeight="1" x14ac:dyDescent="0.2">
      <c r="B183" s="106"/>
      <c r="C183" s="85"/>
      <c r="D183" s="87"/>
      <c r="E183" s="89"/>
      <c r="F183" s="155" t="s">
        <v>378</v>
      </c>
      <c r="G183" s="156"/>
      <c r="H183" s="157"/>
      <c r="I183" s="90" t="s">
        <v>552</v>
      </c>
      <c r="J183" s="98" t="s">
        <v>379</v>
      </c>
      <c r="K183" s="118">
        <v>547.79999999999995</v>
      </c>
    </row>
    <row r="184" spans="2:11" ht="37.5" customHeight="1" x14ac:dyDescent="0.2">
      <c r="B184" s="106"/>
      <c r="C184" s="85"/>
      <c r="D184" s="87"/>
      <c r="E184" s="89"/>
      <c r="F184" s="155" t="s">
        <v>518</v>
      </c>
      <c r="G184" s="156"/>
      <c r="H184" s="157"/>
      <c r="I184" s="90" t="s">
        <v>552</v>
      </c>
      <c r="J184" s="98" t="s">
        <v>519</v>
      </c>
      <c r="K184" s="118">
        <v>556.20000000000005</v>
      </c>
    </row>
    <row r="185" spans="2:11" ht="72" customHeight="1" x14ac:dyDescent="0.2">
      <c r="B185" s="106"/>
      <c r="C185" s="85"/>
      <c r="D185" s="87"/>
      <c r="E185" s="158" t="s">
        <v>553</v>
      </c>
      <c r="F185" s="158"/>
      <c r="G185" s="158"/>
      <c r="H185" s="158"/>
      <c r="I185" s="88" t="s">
        <v>554</v>
      </c>
      <c r="J185" s="97"/>
      <c r="K185" s="117">
        <f>K186+K187+K188</f>
        <v>4945</v>
      </c>
    </row>
    <row r="186" spans="2:11" ht="27.75" customHeight="1" x14ac:dyDescent="0.2">
      <c r="B186" s="106"/>
      <c r="C186" s="85"/>
      <c r="D186" s="87"/>
      <c r="E186" s="89"/>
      <c r="F186" s="155" t="s">
        <v>555</v>
      </c>
      <c r="G186" s="156"/>
      <c r="H186" s="157"/>
      <c r="I186" s="90" t="s">
        <v>554</v>
      </c>
      <c r="J186" s="98" t="s">
        <v>556</v>
      </c>
      <c r="K186" s="118">
        <v>2423.1999999999998</v>
      </c>
    </row>
    <row r="187" spans="2:11" ht="51.75" customHeight="1" x14ac:dyDescent="0.2">
      <c r="B187" s="106"/>
      <c r="C187" s="85"/>
      <c r="D187" s="87"/>
      <c r="E187" s="89"/>
      <c r="F187" s="155" t="s">
        <v>557</v>
      </c>
      <c r="G187" s="156"/>
      <c r="H187" s="157"/>
      <c r="I187" s="90" t="s">
        <v>554</v>
      </c>
      <c r="J187" s="98" t="s">
        <v>558</v>
      </c>
      <c r="K187" s="118">
        <v>731.8</v>
      </c>
    </row>
    <row r="188" spans="2:11" ht="35.25" customHeight="1" x14ac:dyDescent="0.2">
      <c r="B188" s="106"/>
      <c r="C188" s="85"/>
      <c r="D188" s="87"/>
      <c r="E188" s="89"/>
      <c r="F188" s="155" t="s">
        <v>370</v>
      </c>
      <c r="G188" s="156"/>
      <c r="H188" s="157"/>
      <c r="I188" s="90" t="s">
        <v>554</v>
      </c>
      <c r="J188" s="98" t="s">
        <v>371</v>
      </c>
      <c r="K188" s="118">
        <v>1790</v>
      </c>
    </row>
    <row r="189" spans="2:11" ht="104.25" customHeight="1" x14ac:dyDescent="0.2">
      <c r="B189" s="106"/>
      <c r="C189" s="85"/>
      <c r="D189" s="87"/>
      <c r="E189" s="158" t="s">
        <v>560</v>
      </c>
      <c r="F189" s="158"/>
      <c r="G189" s="158"/>
      <c r="H189" s="158"/>
      <c r="I189" s="88" t="s">
        <v>559</v>
      </c>
      <c r="J189" s="97"/>
      <c r="K189" s="117">
        <f>K190+K191+K192</f>
        <v>59643.999999999993</v>
      </c>
    </row>
    <row r="190" spans="2:11" ht="15" customHeight="1" x14ac:dyDescent="0.2">
      <c r="B190" s="106"/>
      <c r="C190" s="85"/>
      <c r="D190" s="87"/>
      <c r="E190" s="89"/>
      <c r="F190" s="155" t="s">
        <v>534</v>
      </c>
      <c r="G190" s="156"/>
      <c r="H190" s="157"/>
      <c r="I190" s="90" t="s">
        <v>559</v>
      </c>
      <c r="J190" s="98" t="s">
        <v>535</v>
      </c>
      <c r="K190" s="118">
        <v>56284.2</v>
      </c>
    </row>
    <row r="191" spans="2:11" ht="15" customHeight="1" x14ac:dyDescent="0.2">
      <c r="B191" s="106"/>
      <c r="C191" s="85"/>
      <c r="D191" s="87"/>
      <c r="E191" s="89"/>
      <c r="F191" s="155" t="s">
        <v>378</v>
      </c>
      <c r="G191" s="156"/>
      <c r="H191" s="157"/>
      <c r="I191" s="90" t="s">
        <v>559</v>
      </c>
      <c r="J191" s="98" t="s">
        <v>379</v>
      </c>
      <c r="K191" s="118">
        <v>2340.1999999999998</v>
      </c>
    </row>
    <row r="192" spans="2:11" ht="41.25" customHeight="1" x14ac:dyDescent="0.2">
      <c r="B192" s="106"/>
      <c r="C192" s="85"/>
      <c r="D192" s="87"/>
      <c r="E192" s="89"/>
      <c r="F192" s="155" t="s">
        <v>518</v>
      </c>
      <c r="G192" s="156"/>
      <c r="H192" s="157"/>
      <c r="I192" s="90" t="s">
        <v>559</v>
      </c>
      <c r="J192" s="98" t="s">
        <v>519</v>
      </c>
      <c r="K192" s="118">
        <v>1019.6</v>
      </c>
    </row>
    <row r="193" spans="2:11" ht="51" customHeight="1" x14ac:dyDescent="0.2">
      <c r="B193" s="106"/>
      <c r="C193" s="85"/>
      <c r="D193" s="87"/>
      <c r="E193" s="158" t="s">
        <v>999</v>
      </c>
      <c r="F193" s="158"/>
      <c r="G193" s="158"/>
      <c r="H193" s="158"/>
      <c r="I193" s="88" t="s">
        <v>561</v>
      </c>
      <c r="J193" s="97"/>
      <c r="K193" s="117">
        <f>K194+K195</f>
        <v>1696</v>
      </c>
    </row>
    <row r="194" spans="2:11" ht="15" customHeight="1" x14ac:dyDescent="0.2">
      <c r="B194" s="106"/>
      <c r="C194" s="85"/>
      <c r="D194" s="87"/>
      <c r="E194" s="89"/>
      <c r="F194" s="155" t="s">
        <v>534</v>
      </c>
      <c r="G194" s="156"/>
      <c r="H194" s="157"/>
      <c r="I194" s="90" t="s">
        <v>561</v>
      </c>
      <c r="J194" s="98" t="s">
        <v>535</v>
      </c>
      <c r="K194" s="118">
        <v>1690.3</v>
      </c>
    </row>
    <row r="195" spans="2:11" ht="15" customHeight="1" x14ac:dyDescent="0.2">
      <c r="B195" s="106"/>
      <c r="C195" s="85"/>
      <c r="D195" s="87"/>
      <c r="E195" s="89"/>
      <c r="F195" s="155" t="s">
        <v>378</v>
      </c>
      <c r="G195" s="156"/>
      <c r="H195" s="157"/>
      <c r="I195" s="90" t="s">
        <v>561</v>
      </c>
      <c r="J195" s="98" t="s">
        <v>379</v>
      </c>
      <c r="K195" s="118">
        <v>5.7</v>
      </c>
    </row>
    <row r="196" spans="2:11" ht="54.75" customHeight="1" x14ac:dyDescent="0.2">
      <c r="B196" s="106"/>
      <c r="C196" s="85"/>
      <c r="D196" s="87"/>
      <c r="E196" s="158" t="s">
        <v>562</v>
      </c>
      <c r="F196" s="158"/>
      <c r="G196" s="158"/>
      <c r="H196" s="158"/>
      <c r="I196" s="88" t="s">
        <v>563</v>
      </c>
      <c r="J196" s="97"/>
      <c r="K196" s="117">
        <f>K197</f>
        <v>1680</v>
      </c>
    </row>
    <row r="197" spans="2:11" ht="35.25" customHeight="1" x14ac:dyDescent="0.2">
      <c r="B197" s="106"/>
      <c r="C197" s="85"/>
      <c r="D197" s="87"/>
      <c r="E197" s="89"/>
      <c r="F197" s="155" t="s">
        <v>370</v>
      </c>
      <c r="G197" s="156"/>
      <c r="H197" s="157"/>
      <c r="I197" s="90" t="s">
        <v>563</v>
      </c>
      <c r="J197" s="98" t="s">
        <v>371</v>
      </c>
      <c r="K197" s="118">
        <v>1680</v>
      </c>
    </row>
    <row r="198" spans="2:11" ht="46.5" customHeight="1" x14ac:dyDescent="0.2">
      <c r="B198" s="106"/>
      <c r="C198" s="85"/>
      <c r="D198" s="87"/>
      <c r="E198" s="158" t="s">
        <v>564</v>
      </c>
      <c r="F198" s="158"/>
      <c r="G198" s="158"/>
      <c r="H198" s="158"/>
      <c r="I198" s="88" t="s">
        <v>565</v>
      </c>
      <c r="J198" s="97"/>
      <c r="K198" s="117">
        <f>K199</f>
        <v>9043</v>
      </c>
    </row>
    <row r="199" spans="2:11" ht="49.5" customHeight="1" x14ac:dyDescent="0.2">
      <c r="B199" s="106"/>
      <c r="C199" s="85"/>
      <c r="D199" s="87"/>
      <c r="E199" s="89"/>
      <c r="F199" s="155" t="s">
        <v>414</v>
      </c>
      <c r="G199" s="156"/>
      <c r="H199" s="157"/>
      <c r="I199" s="90" t="s">
        <v>565</v>
      </c>
      <c r="J199" s="98" t="s">
        <v>415</v>
      </c>
      <c r="K199" s="118">
        <v>9043</v>
      </c>
    </row>
    <row r="200" spans="2:11" ht="50.25" customHeight="1" x14ac:dyDescent="0.2">
      <c r="B200" s="106"/>
      <c r="C200" s="85"/>
      <c r="D200" s="87"/>
      <c r="E200" s="158" t="s">
        <v>566</v>
      </c>
      <c r="F200" s="158"/>
      <c r="G200" s="158"/>
      <c r="H200" s="158"/>
      <c r="I200" s="88" t="s">
        <v>567</v>
      </c>
      <c r="J200" s="97"/>
      <c r="K200" s="117">
        <f>K201</f>
        <v>420</v>
      </c>
    </row>
    <row r="201" spans="2:11" ht="33" customHeight="1" x14ac:dyDescent="0.2">
      <c r="B201" s="106"/>
      <c r="C201" s="85"/>
      <c r="D201" s="87"/>
      <c r="E201" s="89"/>
      <c r="F201" s="155" t="s">
        <v>370</v>
      </c>
      <c r="G201" s="156"/>
      <c r="H201" s="157"/>
      <c r="I201" s="90" t="s">
        <v>567</v>
      </c>
      <c r="J201" s="98" t="s">
        <v>371</v>
      </c>
      <c r="K201" s="118">
        <v>420</v>
      </c>
    </row>
    <row r="202" spans="2:11" ht="47.25" customHeight="1" x14ac:dyDescent="0.2">
      <c r="B202" s="106"/>
      <c r="C202" s="85"/>
      <c r="D202" s="87"/>
      <c r="E202" s="158" t="s">
        <v>568</v>
      </c>
      <c r="F202" s="158"/>
      <c r="G202" s="158"/>
      <c r="H202" s="158"/>
      <c r="I202" s="88" t="s">
        <v>569</v>
      </c>
      <c r="J202" s="97"/>
      <c r="K202" s="117">
        <f>K203</f>
        <v>9043</v>
      </c>
    </row>
    <row r="203" spans="2:11" ht="50.25" customHeight="1" x14ac:dyDescent="0.2">
      <c r="B203" s="106"/>
      <c r="C203" s="85"/>
      <c r="D203" s="87"/>
      <c r="E203" s="89"/>
      <c r="F203" s="155" t="s">
        <v>414</v>
      </c>
      <c r="G203" s="156"/>
      <c r="H203" s="157"/>
      <c r="I203" s="90" t="s">
        <v>569</v>
      </c>
      <c r="J203" s="98" t="s">
        <v>415</v>
      </c>
      <c r="K203" s="118">
        <v>9043</v>
      </c>
    </row>
    <row r="204" spans="2:11" ht="65.25" customHeight="1" x14ac:dyDescent="0.2">
      <c r="B204" s="106"/>
      <c r="C204" s="85"/>
      <c r="D204" s="87"/>
      <c r="E204" s="158" t="s">
        <v>570</v>
      </c>
      <c r="F204" s="158"/>
      <c r="G204" s="158"/>
      <c r="H204" s="158"/>
      <c r="I204" s="88" t="s">
        <v>571</v>
      </c>
      <c r="J204" s="97"/>
      <c r="K204" s="117">
        <f>K205</f>
        <v>500</v>
      </c>
    </row>
    <row r="205" spans="2:11" ht="22.5" customHeight="1" x14ac:dyDescent="0.2">
      <c r="B205" s="106"/>
      <c r="C205" s="85"/>
      <c r="D205" s="87"/>
      <c r="E205" s="89"/>
      <c r="F205" s="155" t="s">
        <v>534</v>
      </c>
      <c r="G205" s="156"/>
      <c r="H205" s="157"/>
      <c r="I205" s="90" t="s">
        <v>571</v>
      </c>
      <c r="J205" s="98" t="s">
        <v>535</v>
      </c>
      <c r="K205" s="118">
        <v>500</v>
      </c>
    </row>
    <row r="206" spans="2:11" ht="33.75" customHeight="1" x14ac:dyDescent="0.2">
      <c r="B206" s="106"/>
      <c r="C206" s="85"/>
      <c r="D206" s="160" t="s">
        <v>572</v>
      </c>
      <c r="E206" s="160"/>
      <c r="F206" s="160"/>
      <c r="G206" s="160"/>
      <c r="H206" s="160"/>
      <c r="I206" s="86" t="s">
        <v>573</v>
      </c>
      <c r="J206" s="96"/>
      <c r="K206" s="116">
        <f>K209+K211+K215+K217+K219+K221+K213+K207</f>
        <v>15290.8</v>
      </c>
    </row>
    <row r="207" spans="2:11" ht="33.75" customHeight="1" x14ac:dyDescent="0.2">
      <c r="B207" s="106"/>
      <c r="C207" s="85"/>
      <c r="D207" s="133"/>
      <c r="E207" s="152"/>
      <c r="F207" s="152"/>
      <c r="G207" s="176" t="s">
        <v>1054</v>
      </c>
      <c r="H207" s="177"/>
      <c r="I207" s="147" t="s">
        <v>1053</v>
      </c>
      <c r="J207" s="96"/>
      <c r="K207" s="116">
        <f>K208</f>
        <v>15065.8</v>
      </c>
    </row>
    <row r="208" spans="2:11" ht="19.5" customHeight="1" x14ac:dyDescent="0.2">
      <c r="B208" s="106"/>
      <c r="C208" s="85"/>
      <c r="D208" s="133"/>
      <c r="E208" s="152"/>
      <c r="F208" s="152"/>
      <c r="G208" s="176" t="s">
        <v>534</v>
      </c>
      <c r="H208" s="177"/>
      <c r="I208" s="86" t="s">
        <v>1053</v>
      </c>
      <c r="J208" s="96">
        <v>612</v>
      </c>
      <c r="K208" s="116">
        <v>15065.8</v>
      </c>
    </row>
    <row r="209" spans="2:11" ht="55.5" customHeight="1" x14ac:dyDescent="0.2">
      <c r="B209" s="106"/>
      <c r="C209" s="85"/>
      <c r="D209" s="87"/>
      <c r="E209" s="158" t="s">
        <v>574</v>
      </c>
      <c r="F209" s="158"/>
      <c r="G209" s="158"/>
      <c r="H209" s="158"/>
      <c r="I209" s="88" t="s">
        <v>575</v>
      </c>
      <c r="J209" s="97"/>
      <c r="K209" s="117">
        <f>K210</f>
        <v>25</v>
      </c>
    </row>
    <row r="210" spans="2:11" ht="15" customHeight="1" x14ac:dyDescent="0.2">
      <c r="B210" s="106"/>
      <c r="C210" s="85"/>
      <c r="D210" s="87"/>
      <c r="E210" s="89"/>
      <c r="F210" s="155" t="s">
        <v>504</v>
      </c>
      <c r="G210" s="156"/>
      <c r="H210" s="157"/>
      <c r="I210" s="90" t="s">
        <v>575</v>
      </c>
      <c r="J210" s="98" t="s">
        <v>505</v>
      </c>
      <c r="K210" s="118">
        <v>25</v>
      </c>
    </row>
    <row r="211" spans="2:11" ht="49.5" customHeight="1" x14ac:dyDescent="0.2">
      <c r="B211" s="106"/>
      <c r="C211" s="85"/>
      <c r="D211" s="87"/>
      <c r="E211" s="158" t="s">
        <v>576</v>
      </c>
      <c r="F211" s="158"/>
      <c r="G211" s="158"/>
      <c r="H211" s="158"/>
      <c r="I211" s="88" t="s">
        <v>577</v>
      </c>
      <c r="J211" s="97"/>
      <c r="K211" s="117">
        <f>K212</f>
        <v>25</v>
      </c>
    </row>
    <row r="212" spans="2:11" ht="15" customHeight="1" x14ac:dyDescent="0.2">
      <c r="B212" s="106"/>
      <c r="C212" s="85"/>
      <c r="D212" s="87"/>
      <c r="E212" s="89"/>
      <c r="F212" s="155" t="s">
        <v>504</v>
      </c>
      <c r="G212" s="156"/>
      <c r="H212" s="157"/>
      <c r="I212" s="90" t="s">
        <v>577</v>
      </c>
      <c r="J212" s="98" t="s">
        <v>505</v>
      </c>
      <c r="K212" s="118">
        <v>25</v>
      </c>
    </row>
    <row r="213" spans="2:11" ht="55.5" customHeight="1" x14ac:dyDescent="0.2">
      <c r="B213" s="106"/>
      <c r="C213" s="85"/>
      <c r="D213" s="87"/>
      <c r="E213" s="89"/>
      <c r="F213" s="139"/>
      <c r="G213" s="170" t="s">
        <v>1029</v>
      </c>
      <c r="H213" s="171"/>
      <c r="I213" s="141" t="s">
        <v>1028</v>
      </c>
      <c r="J213" s="98"/>
      <c r="K213" s="118">
        <f>K214</f>
        <v>50</v>
      </c>
    </row>
    <row r="214" spans="2:11" ht="15" customHeight="1" x14ac:dyDescent="0.2">
      <c r="B214" s="106"/>
      <c r="C214" s="85"/>
      <c r="D214" s="87"/>
      <c r="E214" s="89"/>
      <c r="F214" s="139"/>
      <c r="G214" s="170" t="s">
        <v>504</v>
      </c>
      <c r="H214" s="171"/>
      <c r="I214" s="141" t="s">
        <v>1028</v>
      </c>
      <c r="J214" s="98" t="s">
        <v>505</v>
      </c>
      <c r="K214" s="118">
        <v>50</v>
      </c>
    </row>
    <row r="215" spans="2:11" ht="54.75" customHeight="1" x14ac:dyDescent="0.2">
      <c r="B215" s="106"/>
      <c r="C215" s="85"/>
      <c r="D215" s="87"/>
      <c r="E215" s="158" t="s">
        <v>578</v>
      </c>
      <c r="F215" s="158"/>
      <c r="G215" s="158"/>
      <c r="H215" s="158"/>
      <c r="I215" s="88" t="s">
        <v>579</v>
      </c>
      <c r="J215" s="97"/>
      <c r="K215" s="117">
        <f>K216</f>
        <v>25</v>
      </c>
    </row>
    <row r="216" spans="2:11" ht="15" customHeight="1" x14ac:dyDescent="0.2">
      <c r="B216" s="106"/>
      <c r="C216" s="85"/>
      <c r="D216" s="87"/>
      <c r="E216" s="89"/>
      <c r="F216" s="155" t="s">
        <v>504</v>
      </c>
      <c r="G216" s="156"/>
      <c r="H216" s="157"/>
      <c r="I216" s="90" t="s">
        <v>579</v>
      </c>
      <c r="J216" s="98" t="s">
        <v>505</v>
      </c>
      <c r="K216" s="118">
        <v>25</v>
      </c>
    </row>
    <row r="217" spans="2:11" ht="51.75" customHeight="1" x14ac:dyDescent="0.2">
      <c r="B217" s="106"/>
      <c r="C217" s="85"/>
      <c r="D217" s="87"/>
      <c r="E217" s="158" t="s">
        <v>580</v>
      </c>
      <c r="F217" s="158"/>
      <c r="G217" s="158"/>
      <c r="H217" s="158"/>
      <c r="I217" s="88" t="s">
        <v>581</v>
      </c>
      <c r="J217" s="97"/>
      <c r="K217" s="117">
        <f>K218</f>
        <v>25</v>
      </c>
    </row>
    <row r="218" spans="2:11" ht="15" customHeight="1" x14ac:dyDescent="0.2">
      <c r="B218" s="106"/>
      <c r="C218" s="85"/>
      <c r="D218" s="87"/>
      <c r="E218" s="89"/>
      <c r="F218" s="155" t="s">
        <v>504</v>
      </c>
      <c r="G218" s="156"/>
      <c r="H218" s="157"/>
      <c r="I218" s="90" t="s">
        <v>581</v>
      </c>
      <c r="J218" s="98" t="s">
        <v>505</v>
      </c>
      <c r="K218" s="118">
        <v>25</v>
      </c>
    </row>
    <row r="219" spans="2:11" ht="51" customHeight="1" x14ac:dyDescent="0.2">
      <c r="B219" s="106"/>
      <c r="C219" s="85"/>
      <c r="D219" s="87"/>
      <c r="E219" s="158" t="s">
        <v>582</v>
      </c>
      <c r="F219" s="158"/>
      <c r="G219" s="158"/>
      <c r="H219" s="158"/>
      <c r="I219" s="88" t="s">
        <v>583</v>
      </c>
      <c r="J219" s="97"/>
      <c r="K219" s="117">
        <f>K220</f>
        <v>25</v>
      </c>
    </row>
    <row r="220" spans="2:11" ht="15" customHeight="1" x14ac:dyDescent="0.2">
      <c r="B220" s="106"/>
      <c r="C220" s="85"/>
      <c r="D220" s="87"/>
      <c r="E220" s="89"/>
      <c r="F220" s="155" t="s">
        <v>504</v>
      </c>
      <c r="G220" s="156"/>
      <c r="H220" s="157"/>
      <c r="I220" s="90" t="s">
        <v>583</v>
      </c>
      <c r="J220" s="98" t="s">
        <v>505</v>
      </c>
      <c r="K220" s="118">
        <v>25</v>
      </c>
    </row>
    <row r="221" spans="2:11" ht="51" customHeight="1" x14ac:dyDescent="0.2">
      <c r="B221" s="106"/>
      <c r="C221" s="85"/>
      <c r="D221" s="87"/>
      <c r="E221" s="158" t="s">
        <v>584</v>
      </c>
      <c r="F221" s="158"/>
      <c r="G221" s="158"/>
      <c r="H221" s="158"/>
      <c r="I221" s="88" t="s">
        <v>585</v>
      </c>
      <c r="J221" s="97"/>
      <c r="K221" s="117">
        <f>K222</f>
        <v>50</v>
      </c>
    </row>
    <row r="222" spans="2:11" ht="15" customHeight="1" x14ac:dyDescent="0.2">
      <c r="B222" s="106"/>
      <c r="C222" s="85"/>
      <c r="D222" s="87"/>
      <c r="E222" s="89"/>
      <c r="F222" s="155" t="s">
        <v>504</v>
      </c>
      <c r="G222" s="156"/>
      <c r="H222" s="157"/>
      <c r="I222" s="90" t="s">
        <v>585</v>
      </c>
      <c r="J222" s="98" t="s">
        <v>505</v>
      </c>
      <c r="K222" s="118">
        <v>50</v>
      </c>
    </row>
    <row r="223" spans="2:11" ht="71.25" customHeight="1" x14ac:dyDescent="0.2">
      <c r="B223" s="106"/>
      <c r="C223" s="85"/>
      <c r="D223" s="160" t="s">
        <v>586</v>
      </c>
      <c r="E223" s="160"/>
      <c r="F223" s="160"/>
      <c r="G223" s="160"/>
      <c r="H223" s="160"/>
      <c r="I223" s="86" t="s">
        <v>587</v>
      </c>
      <c r="J223" s="96"/>
      <c r="K223" s="116">
        <f>K224</f>
        <v>3000</v>
      </c>
    </row>
    <row r="224" spans="2:11" ht="48.75" customHeight="1" x14ac:dyDescent="0.2">
      <c r="B224" s="106"/>
      <c r="C224" s="85"/>
      <c r="D224" s="87"/>
      <c r="E224" s="158" t="s">
        <v>588</v>
      </c>
      <c r="F224" s="158"/>
      <c r="G224" s="158"/>
      <c r="H224" s="158"/>
      <c r="I224" s="88" t="s">
        <v>589</v>
      </c>
      <c r="J224" s="97"/>
      <c r="K224" s="117">
        <f>K225</f>
        <v>3000</v>
      </c>
    </row>
    <row r="225" spans="2:11" ht="33" customHeight="1" x14ac:dyDescent="0.2">
      <c r="B225" s="106"/>
      <c r="C225" s="85"/>
      <c r="D225" s="87"/>
      <c r="E225" s="89"/>
      <c r="F225" s="155" t="s">
        <v>370</v>
      </c>
      <c r="G225" s="156"/>
      <c r="H225" s="157"/>
      <c r="I225" s="90" t="s">
        <v>589</v>
      </c>
      <c r="J225" s="98" t="s">
        <v>371</v>
      </c>
      <c r="K225" s="118">
        <v>3000</v>
      </c>
    </row>
    <row r="226" spans="2:11" ht="40.5" customHeight="1" x14ac:dyDescent="0.2">
      <c r="B226" s="106"/>
      <c r="C226" s="85"/>
      <c r="D226" s="160" t="s">
        <v>590</v>
      </c>
      <c r="E226" s="160"/>
      <c r="F226" s="160"/>
      <c r="G226" s="160"/>
      <c r="H226" s="160"/>
      <c r="I226" s="86" t="s">
        <v>591</v>
      </c>
      <c r="J226" s="96"/>
      <c r="K226" s="116">
        <f>K227+K229+K231</f>
        <v>185795.69999999998</v>
      </c>
    </row>
    <row r="227" spans="2:11" ht="36" customHeight="1" x14ac:dyDescent="0.2">
      <c r="B227" s="106"/>
      <c r="C227" s="85"/>
      <c r="D227" s="87"/>
      <c r="E227" s="158" t="s">
        <v>592</v>
      </c>
      <c r="F227" s="158"/>
      <c r="G227" s="158"/>
      <c r="H227" s="158"/>
      <c r="I227" s="88" t="s">
        <v>593</v>
      </c>
      <c r="J227" s="97"/>
      <c r="K227" s="117">
        <f>K228</f>
        <v>6075.4</v>
      </c>
    </row>
    <row r="228" spans="2:11" ht="49.5" customHeight="1" x14ac:dyDescent="0.2">
      <c r="B228" s="106"/>
      <c r="C228" s="85"/>
      <c r="D228" s="87"/>
      <c r="E228" s="89"/>
      <c r="F228" s="155" t="s">
        <v>594</v>
      </c>
      <c r="G228" s="156"/>
      <c r="H228" s="157"/>
      <c r="I228" s="90" t="s">
        <v>593</v>
      </c>
      <c r="J228" s="98" t="s">
        <v>595</v>
      </c>
      <c r="K228" s="118">
        <v>6075.4</v>
      </c>
    </row>
    <row r="229" spans="2:11" ht="39.75" customHeight="1" x14ac:dyDescent="0.2">
      <c r="B229" s="106"/>
      <c r="C229" s="85"/>
      <c r="D229" s="87"/>
      <c r="E229" s="158" t="s">
        <v>596</v>
      </c>
      <c r="F229" s="158"/>
      <c r="G229" s="158"/>
      <c r="H229" s="158"/>
      <c r="I229" s="88" t="s">
        <v>597</v>
      </c>
      <c r="J229" s="97"/>
      <c r="K229" s="117">
        <f>K230</f>
        <v>170734.3</v>
      </c>
    </row>
    <row r="230" spans="2:11" ht="33.75" customHeight="1" x14ac:dyDescent="0.2">
      <c r="B230" s="106"/>
      <c r="C230" s="85"/>
      <c r="D230" s="87"/>
      <c r="E230" s="89"/>
      <c r="F230" s="155" t="s">
        <v>598</v>
      </c>
      <c r="G230" s="156"/>
      <c r="H230" s="157"/>
      <c r="I230" s="90" t="s">
        <v>597</v>
      </c>
      <c r="J230" s="98" t="s">
        <v>599</v>
      </c>
      <c r="K230" s="118">
        <v>170734.3</v>
      </c>
    </row>
    <row r="231" spans="2:11" ht="47.25" customHeight="1" x14ac:dyDescent="0.2">
      <c r="B231" s="106"/>
      <c r="C231" s="85"/>
      <c r="D231" s="87"/>
      <c r="E231" s="158" t="s">
        <v>600</v>
      </c>
      <c r="F231" s="158"/>
      <c r="G231" s="158"/>
      <c r="H231" s="158"/>
      <c r="I231" s="88" t="s">
        <v>601</v>
      </c>
      <c r="J231" s="97"/>
      <c r="K231" s="118">
        <f>K232</f>
        <v>8986</v>
      </c>
    </row>
    <row r="232" spans="2:11" ht="40.5" customHeight="1" x14ac:dyDescent="0.2">
      <c r="B232" s="106"/>
      <c r="C232" s="85"/>
      <c r="D232" s="87"/>
      <c r="E232" s="89"/>
      <c r="F232" s="155" t="s">
        <v>598</v>
      </c>
      <c r="G232" s="156"/>
      <c r="H232" s="157"/>
      <c r="I232" s="90" t="s">
        <v>601</v>
      </c>
      <c r="J232" s="98" t="s">
        <v>599</v>
      </c>
      <c r="K232" s="118">
        <v>8986</v>
      </c>
    </row>
    <row r="233" spans="2:11" ht="42" customHeight="1" x14ac:dyDescent="0.2">
      <c r="B233" s="106"/>
      <c r="C233" s="159" t="s">
        <v>0</v>
      </c>
      <c r="D233" s="159"/>
      <c r="E233" s="159"/>
      <c r="F233" s="159"/>
      <c r="G233" s="159"/>
      <c r="H233" s="159"/>
      <c r="I233" s="84" t="s">
        <v>1</v>
      </c>
      <c r="J233" s="95"/>
      <c r="K233" s="115">
        <f>K234+K245+K248+K255</f>
        <v>296079.69999999995</v>
      </c>
    </row>
    <row r="234" spans="2:11" ht="37.5" customHeight="1" x14ac:dyDescent="0.2">
      <c r="B234" s="106"/>
      <c r="C234" s="85"/>
      <c r="D234" s="160" t="s">
        <v>2</v>
      </c>
      <c r="E234" s="160"/>
      <c r="F234" s="160"/>
      <c r="G234" s="160"/>
      <c r="H234" s="160"/>
      <c r="I234" s="86" t="s">
        <v>3</v>
      </c>
      <c r="J234" s="96"/>
      <c r="K234" s="116">
        <f>K235+K238+K241</f>
        <v>129722.4</v>
      </c>
    </row>
    <row r="235" spans="2:11" ht="32.25" customHeight="1" x14ac:dyDescent="0.2">
      <c r="B235" s="106"/>
      <c r="C235" s="85"/>
      <c r="D235" s="87"/>
      <c r="E235" s="158" t="s">
        <v>4</v>
      </c>
      <c r="F235" s="158"/>
      <c r="G235" s="158"/>
      <c r="H235" s="158"/>
      <c r="I235" s="88" t="s">
        <v>5</v>
      </c>
      <c r="J235" s="97"/>
      <c r="K235" s="117">
        <f>K236+K237</f>
        <v>12093.2</v>
      </c>
    </row>
    <row r="236" spans="2:11" ht="34.5" customHeight="1" x14ac:dyDescent="0.2">
      <c r="B236" s="106"/>
      <c r="C236" s="85"/>
      <c r="D236" s="87"/>
      <c r="E236" s="89"/>
      <c r="F236" s="155" t="s">
        <v>414</v>
      </c>
      <c r="G236" s="156"/>
      <c r="H236" s="157"/>
      <c r="I236" s="90" t="s">
        <v>5</v>
      </c>
      <c r="J236" s="98" t="s">
        <v>415</v>
      </c>
      <c r="K236" s="118">
        <v>12068.2</v>
      </c>
    </row>
    <row r="237" spans="2:11" ht="15" customHeight="1" x14ac:dyDescent="0.2">
      <c r="B237" s="106"/>
      <c r="C237" s="85"/>
      <c r="D237" s="87"/>
      <c r="E237" s="89"/>
      <c r="F237" s="155" t="s">
        <v>534</v>
      </c>
      <c r="G237" s="156"/>
      <c r="H237" s="157"/>
      <c r="I237" s="90" t="s">
        <v>5</v>
      </c>
      <c r="J237" s="98" t="s">
        <v>535</v>
      </c>
      <c r="K237" s="118">
        <v>25</v>
      </c>
    </row>
    <row r="238" spans="2:11" ht="31.5" customHeight="1" x14ac:dyDescent="0.2">
      <c r="B238" s="106"/>
      <c r="C238" s="85"/>
      <c r="D238" s="87"/>
      <c r="E238" s="158" t="s">
        <v>6</v>
      </c>
      <c r="F238" s="158"/>
      <c r="G238" s="158"/>
      <c r="H238" s="158"/>
      <c r="I238" s="88" t="s">
        <v>7</v>
      </c>
      <c r="J238" s="97"/>
      <c r="K238" s="117">
        <f>K239+K240</f>
        <v>35402.699999999997</v>
      </c>
    </row>
    <row r="239" spans="2:11" ht="54" customHeight="1" x14ac:dyDescent="0.2">
      <c r="B239" s="106"/>
      <c r="C239" s="85"/>
      <c r="D239" s="87"/>
      <c r="E239" s="89"/>
      <c r="F239" s="155" t="s">
        <v>414</v>
      </c>
      <c r="G239" s="156"/>
      <c r="H239" s="157"/>
      <c r="I239" s="90" t="s">
        <v>7</v>
      </c>
      <c r="J239" s="98" t="s">
        <v>415</v>
      </c>
      <c r="K239" s="118">
        <v>35377.699999999997</v>
      </c>
    </row>
    <row r="240" spans="2:11" ht="15" customHeight="1" x14ac:dyDescent="0.2">
      <c r="B240" s="106"/>
      <c r="C240" s="85"/>
      <c r="D240" s="87"/>
      <c r="E240" s="89"/>
      <c r="F240" s="155" t="s">
        <v>534</v>
      </c>
      <c r="G240" s="156"/>
      <c r="H240" s="157"/>
      <c r="I240" s="90" t="s">
        <v>7</v>
      </c>
      <c r="J240" s="98" t="s">
        <v>535</v>
      </c>
      <c r="K240" s="118">
        <v>25</v>
      </c>
    </row>
    <row r="241" spans="2:11" ht="39.75" customHeight="1" x14ac:dyDescent="0.2">
      <c r="B241" s="106"/>
      <c r="C241" s="85"/>
      <c r="D241" s="87"/>
      <c r="E241" s="158" t="s">
        <v>8</v>
      </c>
      <c r="F241" s="158"/>
      <c r="G241" s="158"/>
      <c r="H241" s="158"/>
      <c r="I241" s="88" t="s">
        <v>9</v>
      </c>
      <c r="J241" s="97"/>
      <c r="K241" s="117">
        <f>K242+K243+K244</f>
        <v>82226.5</v>
      </c>
    </row>
    <row r="242" spans="2:11" ht="51" customHeight="1" x14ac:dyDescent="0.2">
      <c r="B242" s="106"/>
      <c r="C242" s="85"/>
      <c r="D242" s="87"/>
      <c r="E242" s="89"/>
      <c r="F242" s="155" t="s">
        <v>414</v>
      </c>
      <c r="G242" s="156"/>
      <c r="H242" s="157"/>
      <c r="I242" s="90" t="s">
        <v>9</v>
      </c>
      <c r="J242" s="98" t="s">
        <v>415</v>
      </c>
      <c r="K242" s="118">
        <v>16211.3</v>
      </c>
    </row>
    <row r="243" spans="2:11" ht="54.75" customHeight="1" x14ac:dyDescent="0.2">
      <c r="B243" s="106"/>
      <c r="C243" s="85"/>
      <c r="D243" s="87"/>
      <c r="E243" s="89"/>
      <c r="F243" s="155" t="s">
        <v>400</v>
      </c>
      <c r="G243" s="156"/>
      <c r="H243" s="157"/>
      <c r="I243" s="90" t="s">
        <v>9</v>
      </c>
      <c r="J243" s="98" t="s">
        <v>401</v>
      </c>
      <c r="K243" s="118">
        <v>65835.199999999997</v>
      </c>
    </row>
    <row r="244" spans="2:11" ht="24" customHeight="1" x14ac:dyDescent="0.2">
      <c r="B244" s="106"/>
      <c r="C244" s="85"/>
      <c r="D244" s="87"/>
      <c r="E244" s="89"/>
      <c r="F244" s="151"/>
      <c r="G244" s="170" t="s">
        <v>378</v>
      </c>
      <c r="H244" s="171"/>
      <c r="I244" s="90" t="s">
        <v>9</v>
      </c>
      <c r="J244" s="98">
        <v>622</v>
      </c>
      <c r="K244" s="118">
        <v>180</v>
      </c>
    </row>
    <row r="245" spans="2:11" ht="41.25" customHeight="1" x14ac:dyDescent="0.2">
      <c r="B245" s="106"/>
      <c r="C245" s="85"/>
      <c r="D245" s="160" t="s">
        <v>10</v>
      </c>
      <c r="E245" s="160"/>
      <c r="F245" s="160"/>
      <c r="G245" s="160"/>
      <c r="H245" s="160"/>
      <c r="I245" s="86" t="s">
        <v>11</v>
      </c>
      <c r="J245" s="96"/>
      <c r="K245" s="116">
        <f>K246</f>
        <v>550</v>
      </c>
    </row>
    <row r="246" spans="2:11" ht="21.75" customHeight="1" x14ac:dyDescent="0.2">
      <c r="B246" s="106"/>
      <c r="C246" s="85"/>
      <c r="D246" s="87"/>
      <c r="E246" s="158" t="s">
        <v>12</v>
      </c>
      <c r="F246" s="158"/>
      <c r="G246" s="158"/>
      <c r="H246" s="158"/>
      <c r="I246" s="88" t="s">
        <v>13</v>
      </c>
      <c r="J246" s="97"/>
      <c r="K246" s="117">
        <f>K247</f>
        <v>550</v>
      </c>
    </row>
    <row r="247" spans="2:11" ht="34.5" customHeight="1" x14ac:dyDescent="0.2">
      <c r="B247" s="106"/>
      <c r="C247" s="85"/>
      <c r="D247" s="87"/>
      <c r="E247" s="89"/>
      <c r="F247" s="155" t="s">
        <v>370</v>
      </c>
      <c r="G247" s="156"/>
      <c r="H247" s="157"/>
      <c r="I247" s="90" t="s">
        <v>13</v>
      </c>
      <c r="J247" s="98" t="s">
        <v>371</v>
      </c>
      <c r="K247" s="118">
        <v>550</v>
      </c>
    </row>
    <row r="248" spans="2:11" ht="37.5" customHeight="1" x14ac:dyDescent="0.2">
      <c r="B248" s="106"/>
      <c r="C248" s="85"/>
      <c r="D248" s="160" t="s">
        <v>14</v>
      </c>
      <c r="E248" s="160"/>
      <c r="F248" s="160"/>
      <c r="G248" s="160"/>
      <c r="H248" s="160"/>
      <c r="I248" s="86" t="s">
        <v>15</v>
      </c>
      <c r="J248" s="96"/>
      <c r="K248" s="116">
        <f>K249+K253+K251</f>
        <v>163859.29999999999</v>
      </c>
    </row>
    <row r="249" spans="2:11" ht="22.5" customHeight="1" x14ac:dyDescent="0.2">
      <c r="B249" s="106"/>
      <c r="C249" s="85"/>
      <c r="D249" s="87"/>
      <c r="E249" s="158" t="s">
        <v>16</v>
      </c>
      <c r="F249" s="158"/>
      <c r="G249" s="158"/>
      <c r="H249" s="158"/>
      <c r="I249" s="88" t="s">
        <v>17</v>
      </c>
      <c r="J249" s="97"/>
      <c r="K249" s="117">
        <f>K250</f>
        <v>128000</v>
      </c>
    </row>
    <row r="250" spans="2:11" ht="38.25" customHeight="1" x14ac:dyDescent="0.2">
      <c r="B250" s="106"/>
      <c r="C250" s="85"/>
      <c r="D250" s="87"/>
      <c r="E250" s="89"/>
      <c r="F250" s="155" t="s">
        <v>594</v>
      </c>
      <c r="G250" s="156"/>
      <c r="H250" s="157"/>
      <c r="I250" s="90" t="s">
        <v>17</v>
      </c>
      <c r="J250" s="98" t="s">
        <v>595</v>
      </c>
      <c r="K250" s="118">
        <v>128000</v>
      </c>
    </row>
    <row r="251" spans="2:11" ht="69.75" customHeight="1" x14ac:dyDescent="0.2">
      <c r="B251" s="106"/>
      <c r="C251" s="85"/>
      <c r="D251" s="87"/>
      <c r="E251" s="89"/>
      <c r="F251" s="143"/>
      <c r="G251" s="170" t="s">
        <v>1037</v>
      </c>
      <c r="H251" s="171"/>
      <c r="I251" s="141" t="s">
        <v>1036</v>
      </c>
      <c r="J251" s="98"/>
      <c r="K251" s="118">
        <f>K252</f>
        <v>3829.3</v>
      </c>
    </row>
    <row r="252" spans="2:11" ht="38.25" customHeight="1" x14ac:dyDescent="0.2">
      <c r="B252" s="106"/>
      <c r="C252" s="85"/>
      <c r="D252" s="87"/>
      <c r="E252" s="89"/>
      <c r="F252" s="143"/>
      <c r="G252" s="170" t="s">
        <v>594</v>
      </c>
      <c r="H252" s="171"/>
      <c r="I252" s="141" t="s">
        <v>1036</v>
      </c>
      <c r="J252" s="98">
        <v>465</v>
      </c>
      <c r="K252" s="118">
        <v>3829.3</v>
      </c>
    </row>
    <row r="253" spans="2:11" ht="30.75" customHeight="1" x14ac:dyDescent="0.2">
      <c r="B253" s="106"/>
      <c r="C253" s="85"/>
      <c r="D253" s="87"/>
      <c r="E253" s="158" t="s">
        <v>18</v>
      </c>
      <c r="F253" s="158"/>
      <c r="G253" s="158"/>
      <c r="H253" s="158"/>
      <c r="I253" s="88" t="s">
        <v>19</v>
      </c>
      <c r="J253" s="97"/>
      <c r="K253" s="117">
        <f>K254</f>
        <v>32030</v>
      </c>
    </row>
    <row r="254" spans="2:11" ht="54" customHeight="1" x14ac:dyDescent="0.2">
      <c r="B254" s="106"/>
      <c r="C254" s="85"/>
      <c r="D254" s="87"/>
      <c r="E254" s="89"/>
      <c r="F254" s="155" t="s">
        <v>594</v>
      </c>
      <c r="G254" s="156"/>
      <c r="H254" s="157"/>
      <c r="I254" s="90" t="s">
        <v>19</v>
      </c>
      <c r="J254" s="98" t="s">
        <v>595</v>
      </c>
      <c r="K254" s="118">
        <v>32030</v>
      </c>
    </row>
    <row r="255" spans="2:11" ht="36" customHeight="1" x14ac:dyDescent="0.2">
      <c r="B255" s="106"/>
      <c r="C255" s="85"/>
      <c r="D255" s="160" t="s">
        <v>995</v>
      </c>
      <c r="E255" s="160"/>
      <c r="F255" s="160"/>
      <c r="G255" s="160"/>
      <c r="H255" s="160"/>
      <c r="I255" s="86" t="s">
        <v>20</v>
      </c>
      <c r="J255" s="96"/>
      <c r="K255" s="116">
        <f>K256</f>
        <v>1948</v>
      </c>
    </row>
    <row r="256" spans="2:11" ht="102" customHeight="1" x14ac:dyDescent="0.2">
      <c r="B256" s="106"/>
      <c r="C256" s="85"/>
      <c r="D256" s="87"/>
      <c r="E256" s="158" t="s">
        <v>21</v>
      </c>
      <c r="F256" s="158"/>
      <c r="G256" s="158"/>
      <c r="H256" s="158"/>
      <c r="I256" s="88" t="s">
        <v>22</v>
      </c>
      <c r="J256" s="97"/>
      <c r="K256" s="117">
        <f>K257</f>
        <v>1948</v>
      </c>
    </row>
    <row r="257" spans="2:11" ht="34.5" customHeight="1" x14ac:dyDescent="0.2">
      <c r="B257" s="106"/>
      <c r="C257" s="85"/>
      <c r="D257" s="87"/>
      <c r="E257" s="89"/>
      <c r="F257" s="155" t="s">
        <v>522</v>
      </c>
      <c r="G257" s="156"/>
      <c r="H257" s="157"/>
      <c r="I257" s="90" t="s">
        <v>22</v>
      </c>
      <c r="J257" s="98" t="s">
        <v>523</v>
      </c>
      <c r="K257" s="118">
        <v>1948</v>
      </c>
    </row>
    <row r="258" spans="2:11" ht="15" customHeight="1" x14ac:dyDescent="0.2">
      <c r="B258" s="106"/>
      <c r="C258" s="159" t="s">
        <v>469</v>
      </c>
      <c r="D258" s="159"/>
      <c r="E258" s="159"/>
      <c r="F258" s="159"/>
      <c r="G258" s="159"/>
      <c r="H258" s="159"/>
      <c r="I258" s="84" t="s">
        <v>23</v>
      </c>
      <c r="J258" s="95"/>
      <c r="K258" s="115">
        <f>K259+K267</f>
        <v>120474</v>
      </c>
    </row>
    <row r="259" spans="2:11" ht="33.75" customHeight="1" x14ac:dyDescent="0.2">
      <c r="B259" s="106"/>
      <c r="C259" s="85"/>
      <c r="D259" s="160" t="s">
        <v>24</v>
      </c>
      <c r="E259" s="160"/>
      <c r="F259" s="160"/>
      <c r="G259" s="160"/>
      <c r="H259" s="160"/>
      <c r="I259" s="86" t="s">
        <v>25</v>
      </c>
      <c r="J259" s="96"/>
      <c r="K259" s="116">
        <f>K260</f>
        <v>15600.000000000002</v>
      </c>
    </row>
    <row r="260" spans="2:11" ht="21" customHeight="1" x14ac:dyDescent="0.2">
      <c r="B260" s="106"/>
      <c r="C260" s="85"/>
      <c r="D260" s="87"/>
      <c r="E260" s="158" t="s">
        <v>26</v>
      </c>
      <c r="F260" s="158"/>
      <c r="G260" s="158"/>
      <c r="H260" s="158"/>
      <c r="I260" s="88" t="s">
        <v>27</v>
      </c>
      <c r="J260" s="97"/>
      <c r="K260" s="117">
        <f>K261+K262+K263+K264+K265+K266</f>
        <v>15600.000000000002</v>
      </c>
    </row>
    <row r="261" spans="2:11" ht="15" customHeight="1" x14ac:dyDescent="0.2">
      <c r="B261" s="106"/>
      <c r="C261" s="85"/>
      <c r="D261" s="87"/>
      <c r="E261" s="89"/>
      <c r="F261" s="155" t="s">
        <v>555</v>
      </c>
      <c r="G261" s="156"/>
      <c r="H261" s="157"/>
      <c r="I261" s="90" t="s">
        <v>27</v>
      </c>
      <c r="J261" s="98" t="s">
        <v>556</v>
      </c>
      <c r="K261" s="118">
        <v>11467.9</v>
      </c>
    </row>
    <row r="262" spans="2:11" ht="34.5" customHeight="1" x14ac:dyDescent="0.2">
      <c r="B262" s="106"/>
      <c r="C262" s="85"/>
      <c r="D262" s="87"/>
      <c r="E262" s="89"/>
      <c r="F262" s="155" t="s">
        <v>28</v>
      </c>
      <c r="G262" s="156"/>
      <c r="H262" s="157"/>
      <c r="I262" s="90" t="s">
        <v>27</v>
      </c>
      <c r="J262" s="98" t="s">
        <v>29</v>
      </c>
      <c r="K262" s="118">
        <v>55.2</v>
      </c>
    </row>
    <row r="263" spans="2:11" ht="34.5" customHeight="1" x14ac:dyDescent="0.2">
      <c r="B263" s="106"/>
      <c r="C263" s="85"/>
      <c r="D263" s="87"/>
      <c r="E263" s="89"/>
      <c r="F263" s="155" t="s">
        <v>557</v>
      </c>
      <c r="G263" s="156"/>
      <c r="H263" s="157"/>
      <c r="I263" s="90" t="s">
        <v>27</v>
      </c>
      <c r="J263" s="98" t="s">
        <v>558</v>
      </c>
      <c r="K263" s="118">
        <v>3463.3</v>
      </c>
    </row>
    <row r="264" spans="2:11" ht="33" customHeight="1" x14ac:dyDescent="0.2">
      <c r="B264" s="106"/>
      <c r="C264" s="85"/>
      <c r="D264" s="87"/>
      <c r="E264" s="89"/>
      <c r="F264" s="155" t="s">
        <v>481</v>
      </c>
      <c r="G264" s="156"/>
      <c r="H264" s="157"/>
      <c r="I264" s="90" t="s">
        <v>27</v>
      </c>
      <c r="J264" s="98" t="s">
        <v>482</v>
      </c>
      <c r="K264" s="118">
        <v>412.1</v>
      </c>
    </row>
    <row r="265" spans="2:11" ht="36.75" customHeight="1" x14ac:dyDescent="0.2">
      <c r="B265" s="106"/>
      <c r="C265" s="85"/>
      <c r="D265" s="87"/>
      <c r="E265" s="89"/>
      <c r="F265" s="155" t="s">
        <v>370</v>
      </c>
      <c r="G265" s="156"/>
      <c r="H265" s="157"/>
      <c r="I265" s="90" t="s">
        <v>27</v>
      </c>
      <c r="J265" s="98" t="s">
        <v>371</v>
      </c>
      <c r="K265" s="118">
        <v>201.4</v>
      </c>
    </row>
    <row r="266" spans="2:11" ht="19.5" customHeight="1" x14ac:dyDescent="0.2">
      <c r="B266" s="106"/>
      <c r="C266" s="85"/>
      <c r="D266" s="87"/>
      <c r="E266" s="89"/>
      <c r="F266" s="155" t="s">
        <v>483</v>
      </c>
      <c r="G266" s="156"/>
      <c r="H266" s="157"/>
      <c r="I266" s="90" t="s">
        <v>27</v>
      </c>
      <c r="J266" s="98" t="s">
        <v>484</v>
      </c>
      <c r="K266" s="118">
        <v>0.1</v>
      </c>
    </row>
    <row r="267" spans="2:11" ht="51.75" customHeight="1" x14ac:dyDescent="0.2">
      <c r="B267" s="106"/>
      <c r="C267" s="85"/>
      <c r="D267" s="160" t="s">
        <v>30</v>
      </c>
      <c r="E267" s="160"/>
      <c r="F267" s="160"/>
      <c r="G267" s="160"/>
      <c r="H267" s="160"/>
      <c r="I267" s="86" t="s">
        <v>31</v>
      </c>
      <c r="J267" s="96"/>
      <c r="K267" s="116">
        <f>K268+K276+K285</f>
        <v>104874</v>
      </c>
    </row>
    <row r="268" spans="2:11" ht="35.25" customHeight="1" x14ac:dyDescent="0.2">
      <c r="B268" s="106"/>
      <c r="C268" s="85"/>
      <c r="D268" s="87"/>
      <c r="E268" s="158" t="s">
        <v>32</v>
      </c>
      <c r="F268" s="158"/>
      <c r="G268" s="158"/>
      <c r="H268" s="158"/>
      <c r="I268" s="88" t="s">
        <v>33</v>
      </c>
      <c r="J268" s="97"/>
      <c r="K268" s="117">
        <f>K269+K270+K271+K272+K273+K274+K275</f>
        <v>16513.000000000004</v>
      </c>
    </row>
    <row r="269" spans="2:11" ht="15" customHeight="1" x14ac:dyDescent="0.2">
      <c r="B269" s="106"/>
      <c r="C269" s="85"/>
      <c r="D269" s="87"/>
      <c r="E269" s="89"/>
      <c r="F269" s="155" t="s">
        <v>475</v>
      </c>
      <c r="G269" s="156"/>
      <c r="H269" s="157"/>
      <c r="I269" s="90" t="s">
        <v>33</v>
      </c>
      <c r="J269" s="98" t="s">
        <v>476</v>
      </c>
      <c r="K269" s="118">
        <v>11651.7</v>
      </c>
    </row>
    <row r="270" spans="2:11" ht="24.75" customHeight="1" x14ac:dyDescent="0.2">
      <c r="B270" s="106"/>
      <c r="C270" s="85"/>
      <c r="D270" s="87"/>
      <c r="E270" s="89"/>
      <c r="F270" s="155" t="s">
        <v>477</v>
      </c>
      <c r="G270" s="156"/>
      <c r="H270" s="157"/>
      <c r="I270" s="90" t="s">
        <v>33</v>
      </c>
      <c r="J270" s="98" t="s">
        <v>478</v>
      </c>
      <c r="K270" s="118">
        <v>156.5</v>
      </c>
    </row>
    <row r="271" spans="2:11" ht="33" customHeight="1" x14ac:dyDescent="0.2">
      <c r="B271" s="106"/>
      <c r="C271" s="85"/>
      <c r="D271" s="87"/>
      <c r="E271" s="89"/>
      <c r="F271" s="155" t="s">
        <v>479</v>
      </c>
      <c r="G271" s="156"/>
      <c r="H271" s="157"/>
      <c r="I271" s="90" t="s">
        <v>33</v>
      </c>
      <c r="J271" s="98" t="s">
        <v>480</v>
      </c>
      <c r="K271" s="118">
        <v>3518.9</v>
      </c>
    </row>
    <row r="272" spans="2:11" ht="36.75" customHeight="1" x14ac:dyDescent="0.2">
      <c r="B272" s="106"/>
      <c r="C272" s="85"/>
      <c r="D272" s="87"/>
      <c r="E272" s="89"/>
      <c r="F272" s="155" t="s">
        <v>481</v>
      </c>
      <c r="G272" s="156"/>
      <c r="H272" s="157"/>
      <c r="I272" s="90" t="s">
        <v>33</v>
      </c>
      <c r="J272" s="98" t="s">
        <v>482</v>
      </c>
      <c r="K272" s="118">
        <v>320.7</v>
      </c>
    </row>
    <row r="273" spans="2:11" ht="31.5" customHeight="1" x14ac:dyDescent="0.2">
      <c r="B273" s="106"/>
      <c r="C273" s="85"/>
      <c r="D273" s="87"/>
      <c r="E273" s="89"/>
      <c r="F273" s="155" t="s">
        <v>370</v>
      </c>
      <c r="G273" s="156"/>
      <c r="H273" s="157"/>
      <c r="I273" s="90" t="s">
        <v>33</v>
      </c>
      <c r="J273" s="98" t="s">
        <v>371</v>
      </c>
      <c r="K273" s="118">
        <v>849.3</v>
      </c>
    </row>
    <row r="274" spans="2:11" ht="15" customHeight="1" x14ac:dyDescent="0.2">
      <c r="B274" s="106"/>
      <c r="C274" s="85"/>
      <c r="D274" s="87"/>
      <c r="E274" s="89"/>
      <c r="F274" s="155" t="s">
        <v>483</v>
      </c>
      <c r="G274" s="156"/>
      <c r="H274" s="157"/>
      <c r="I274" s="90" t="s">
        <v>33</v>
      </c>
      <c r="J274" s="98" t="s">
        <v>484</v>
      </c>
      <c r="K274" s="118">
        <v>1.2</v>
      </c>
    </row>
    <row r="275" spans="2:11" ht="15" customHeight="1" x14ac:dyDescent="0.2">
      <c r="B275" s="106"/>
      <c r="C275" s="85"/>
      <c r="D275" s="87"/>
      <c r="E275" s="89"/>
      <c r="F275" s="155" t="s">
        <v>384</v>
      </c>
      <c r="G275" s="156"/>
      <c r="H275" s="157"/>
      <c r="I275" s="90" t="s">
        <v>33</v>
      </c>
      <c r="J275" s="98" t="s">
        <v>385</v>
      </c>
      <c r="K275" s="118">
        <v>14.7</v>
      </c>
    </row>
    <row r="276" spans="2:11" ht="32.25" customHeight="1" x14ac:dyDescent="0.2">
      <c r="B276" s="106"/>
      <c r="C276" s="85"/>
      <c r="D276" s="87"/>
      <c r="E276" s="158" t="s">
        <v>34</v>
      </c>
      <c r="F276" s="158"/>
      <c r="G276" s="158"/>
      <c r="H276" s="158"/>
      <c r="I276" s="88" t="s">
        <v>35</v>
      </c>
      <c r="J276" s="97"/>
      <c r="K276" s="117">
        <f>K277+K278+K279+K280+K281+K282+K283+K284</f>
        <v>17000</v>
      </c>
    </row>
    <row r="277" spans="2:11" ht="15" customHeight="1" x14ac:dyDescent="0.2">
      <c r="B277" s="106"/>
      <c r="C277" s="85"/>
      <c r="D277" s="87"/>
      <c r="E277" s="89"/>
      <c r="F277" s="155" t="s">
        <v>475</v>
      </c>
      <c r="G277" s="156"/>
      <c r="H277" s="157"/>
      <c r="I277" s="90" t="s">
        <v>35</v>
      </c>
      <c r="J277" s="98" t="s">
        <v>476</v>
      </c>
      <c r="K277" s="118">
        <v>8812.7000000000007</v>
      </c>
    </row>
    <row r="278" spans="2:11" ht="24.75" customHeight="1" x14ac:dyDescent="0.2">
      <c r="B278" s="106"/>
      <c r="C278" s="85"/>
      <c r="D278" s="87"/>
      <c r="E278" s="89"/>
      <c r="F278" s="155" t="s">
        <v>477</v>
      </c>
      <c r="G278" s="156"/>
      <c r="H278" s="157"/>
      <c r="I278" s="90" t="s">
        <v>35</v>
      </c>
      <c r="J278" s="98" t="s">
        <v>478</v>
      </c>
      <c r="K278" s="118">
        <v>12.2</v>
      </c>
    </row>
    <row r="279" spans="2:11" ht="37.5" customHeight="1" x14ac:dyDescent="0.2">
      <c r="B279" s="106"/>
      <c r="C279" s="85"/>
      <c r="D279" s="87"/>
      <c r="E279" s="89"/>
      <c r="F279" s="155" t="s">
        <v>479</v>
      </c>
      <c r="G279" s="156"/>
      <c r="H279" s="157"/>
      <c r="I279" s="90" t="s">
        <v>35</v>
      </c>
      <c r="J279" s="98" t="s">
        <v>480</v>
      </c>
      <c r="K279" s="118">
        <v>2661.5</v>
      </c>
    </row>
    <row r="280" spans="2:11" ht="31.5" customHeight="1" x14ac:dyDescent="0.2">
      <c r="B280" s="106"/>
      <c r="C280" s="85"/>
      <c r="D280" s="87"/>
      <c r="E280" s="89"/>
      <c r="F280" s="155" t="s">
        <v>481</v>
      </c>
      <c r="G280" s="156"/>
      <c r="H280" s="157"/>
      <c r="I280" s="90" t="s">
        <v>35</v>
      </c>
      <c r="J280" s="98" t="s">
        <v>482</v>
      </c>
      <c r="K280" s="118">
        <v>645.5</v>
      </c>
    </row>
    <row r="281" spans="2:11" ht="33" customHeight="1" x14ac:dyDescent="0.2">
      <c r="B281" s="106"/>
      <c r="C281" s="85"/>
      <c r="D281" s="87"/>
      <c r="E281" s="89"/>
      <c r="F281" s="155" t="s">
        <v>370</v>
      </c>
      <c r="G281" s="156"/>
      <c r="H281" s="157"/>
      <c r="I281" s="90" t="s">
        <v>35</v>
      </c>
      <c r="J281" s="98" t="s">
        <v>371</v>
      </c>
      <c r="K281" s="118">
        <v>4716.6000000000004</v>
      </c>
    </row>
    <row r="282" spans="2:11" ht="15" customHeight="1" x14ac:dyDescent="0.2">
      <c r="B282" s="106"/>
      <c r="C282" s="85"/>
      <c r="D282" s="87"/>
      <c r="E282" s="89"/>
      <c r="F282" s="155" t="s">
        <v>483</v>
      </c>
      <c r="G282" s="156"/>
      <c r="H282" s="157"/>
      <c r="I282" s="90" t="s">
        <v>35</v>
      </c>
      <c r="J282" s="98" t="s">
        <v>484</v>
      </c>
      <c r="K282" s="118">
        <v>65</v>
      </c>
    </row>
    <row r="283" spans="2:11" ht="15" customHeight="1" x14ac:dyDescent="0.2">
      <c r="B283" s="106"/>
      <c r="C283" s="85"/>
      <c r="D283" s="87"/>
      <c r="E283" s="89"/>
      <c r="F283" s="155" t="s">
        <v>36</v>
      </c>
      <c r="G283" s="156"/>
      <c r="H283" s="157"/>
      <c r="I283" s="90" t="s">
        <v>35</v>
      </c>
      <c r="J283" s="98" t="s">
        <v>37</v>
      </c>
      <c r="K283" s="118">
        <v>84.5</v>
      </c>
    </row>
    <row r="284" spans="2:11" ht="15" customHeight="1" x14ac:dyDescent="0.2">
      <c r="B284" s="106"/>
      <c r="C284" s="85"/>
      <c r="D284" s="87"/>
      <c r="E284" s="89"/>
      <c r="F284" s="155" t="s">
        <v>384</v>
      </c>
      <c r="G284" s="156"/>
      <c r="H284" s="157"/>
      <c r="I284" s="90" t="s">
        <v>35</v>
      </c>
      <c r="J284" s="98" t="s">
        <v>385</v>
      </c>
      <c r="K284" s="118">
        <v>2</v>
      </c>
    </row>
    <row r="285" spans="2:11" ht="30" customHeight="1" x14ac:dyDescent="0.2">
      <c r="B285" s="106"/>
      <c r="C285" s="85"/>
      <c r="D285" s="87"/>
      <c r="E285" s="158" t="s">
        <v>38</v>
      </c>
      <c r="F285" s="158"/>
      <c r="G285" s="158"/>
      <c r="H285" s="158"/>
      <c r="I285" s="88" t="s">
        <v>39</v>
      </c>
      <c r="J285" s="97"/>
      <c r="K285" s="117">
        <f>K286+K287+K288+K289+K290+K291+K293+K292</f>
        <v>71361</v>
      </c>
    </row>
    <row r="286" spans="2:11" ht="15" customHeight="1" x14ac:dyDescent="0.2">
      <c r="B286" s="106"/>
      <c r="C286" s="85"/>
      <c r="D286" s="87"/>
      <c r="E286" s="89"/>
      <c r="F286" s="155" t="s">
        <v>475</v>
      </c>
      <c r="G286" s="156"/>
      <c r="H286" s="157"/>
      <c r="I286" s="90" t="s">
        <v>39</v>
      </c>
      <c r="J286" s="98" t="s">
        <v>476</v>
      </c>
      <c r="K286" s="118">
        <v>51631.1</v>
      </c>
    </row>
    <row r="287" spans="2:11" ht="22.5" customHeight="1" x14ac:dyDescent="0.2">
      <c r="B287" s="106"/>
      <c r="C287" s="85"/>
      <c r="D287" s="87"/>
      <c r="E287" s="89"/>
      <c r="F287" s="155" t="s">
        <v>477</v>
      </c>
      <c r="G287" s="156"/>
      <c r="H287" s="157"/>
      <c r="I287" s="90" t="s">
        <v>39</v>
      </c>
      <c r="J287" s="98" t="s">
        <v>478</v>
      </c>
      <c r="K287" s="118">
        <v>15.7</v>
      </c>
    </row>
    <row r="288" spans="2:11" ht="42.75" customHeight="1" x14ac:dyDescent="0.2">
      <c r="B288" s="106"/>
      <c r="C288" s="85"/>
      <c r="D288" s="87"/>
      <c r="E288" s="89"/>
      <c r="F288" s="155" t="s">
        <v>479</v>
      </c>
      <c r="G288" s="156"/>
      <c r="H288" s="157"/>
      <c r="I288" s="90" t="s">
        <v>39</v>
      </c>
      <c r="J288" s="98" t="s">
        <v>480</v>
      </c>
      <c r="K288" s="118">
        <v>15592.6</v>
      </c>
    </row>
    <row r="289" spans="2:11" ht="34.5" customHeight="1" x14ac:dyDescent="0.2">
      <c r="B289" s="106"/>
      <c r="C289" s="85"/>
      <c r="D289" s="87"/>
      <c r="E289" s="89"/>
      <c r="F289" s="155" t="s">
        <v>481</v>
      </c>
      <c r="G289" s="156"/>
      <c r="H289" s="157"/>
      <c r="I289" s="90" t="s">
        <v>39</v>
      </c>
      <c r="J289" s="98" t="s">
        <v>482</v>
      </c>
      <c r="K289" s="118">
        <v>2320.1</v>
      </c>
    </row>
    <row r="290" spans="2:11" ht="36" customHeight="1" x14ac:dyDescent="0.2">
      <c r="B290" s="106"/>
      <c r="C290" s="85"/>
      <c r="D290" s="87"/>
      <c r="E290" s="89"/>
      <c r="F290" s="155" t="s">
        <v>370</v>
      </c>
      <c r="G290" s="156"/>
      <c r="H290" s="157"/>
      <c r="I290" s="90" t="s">
        <v>39</v>
      </c>
      <c r="J290" s="98" t="s">
        <v>371</v>
      </c>
      <c r="K290" s="118">
        <v>1796.6</v>
      </c>
    </row>
    <row r="291" spans="2:11" ht="28.5" customHeight="1" x14ac:dyDescent="0.2">
      <c r="B291" s="106"/>
      <c r="C291" s="85"/>
      <c r="D291" s="87"/>
      <c r="E291" s="89"/>
      <c r="F291" s="155" t="s">
        <v>483</v>
      </c>
      <c r="G291" s="156"/>
      <c r="H291" s="157"/>
      <c r="I291" s="90" t="s">
        <v>39</v>
      </c>
      <c r="J291" s="98" t="s">
        <v>484</v>
      </c>
      <c r="K291" s="118">
        <v>0.4</v>
      </c>
    </row>
    <row r="292" spans="2:11" ht="22.5" customHeight="1" x14ac:dyDescent="0.2">
      <c r="B292" s="106"/>
      <c r="C292" s="85"/>
      <c r="D292" s="87"/>
      <c r="E292" s="89"/>
      <c r="F292" s="145"/>
      <c r="G292" s="170" t="s">
        <v>36</v>
      </c>
      <c r="H292" s="171"/>
      <c r="I292" s="90" t="s">
        <v>39</v>
      </c>
      <c r="J292" s="98">
        <v>852</v>
      </c>
      <c r="K292" s="118">
        <v>0.8</v>
      </c>
    </row>
    <row r="293" spans="2:11" ht="16.5" customHeight="1" x14ac:dyDescent="0.2">
      <c r="B293" s="106"/>
      <c r="C293" s="85"/>
      <c r="D293" s="87"/>
      <c r="E293" s="89"/>
      <c r="F293" s="155" t="s">
        <v>384</v>
      </c>
      <c r="G293" s="156"/>
      <c r="H293" s="157"/>
      <c r="I293" s="90" t="s">
        <v>39</v>
      </c>
      <c r="J293" s="98" t="s">
        <v>385</v>
      </c>
      <c r="K293" s="118">
        <v>3.7</v>
      </c>
    </row>
    <row r="294" spans="2:11" ht="35.25" customHeight="1" x14ac:dyDescent="0.2">
      <c r="B294" s="161" t="s">
        <v>40</v>
      </c>
      <c r="C294" s="162"/>
      <c r="D294" s="162"/>
      <c r="E294" s="162"/>
      <c r="F294" s="162"/>
      <c r="G294" s="162"/>
      <c r="H294" s="162"/>
      <c r="I294" s="111" t="s">
        <v>41</v>
      </c>
      <c r="J294" s="112"/>
      <c r="K294" s="114">
        <f>K295+K335+K320</f>
        <v>111618.3</v>
      </c>
    </row>
    <row r="295" spans="2:11" ht="15" customHeight="1" x14ac:dyDescent="0.2">
      <c r="B295" s="106"/>
      <c r="C295" s="159" t="s">
        <v>42</v>
      </c>
      <c r="D295" s="159"/>
      <c r="E295" s="159"/>
      <c r="F295" s="159"/>
      <c r="G295" s="159"/>
      <c r="H295" s="159"/>
      <c r="I295" s="84" t="s">
        <v>43</v>
      </c>
      <c r="J295" s="95"/>
      <c r="K295" s="115">
        <f>K296+K310</f>
        <v>90243</v>
      </c>
    </row>
    <row r="296" spans="2:11" ht="30.75" customHeight="1" x14ac:dyDescent="0.2">
      <c r="B296" s="106"/>
      <c r="C296" s="85"/>
      <c r="D296" s="160" t="s">
        <v>44</v>
      </c>
      <c r="E296" s="160"/>
      <c r="F296" s="160"/>
      <c r="G296" s="160"/>
      <c r="H296" s="160"/>
      <c r="I296" s="86" t="s">
        <v>45</v>
      </c>
      <c r="J296" s="96"/>
      <c r="K296" s="116">
        <f>K297+K299+K301+K304+K306+K308</f>
        <v>10790</v>
      </c>
    </row>
    <row r="297" spans="2:11" ht="36" customHeight="1" x14ac:dyDescent="0.2">
      <c r="B297" s="106"/>
      <c r="C297" s="85"/>
      <c r="D297" s="87"/>
      <c r="E297" s="158" t="s">
        <v>46</v>
      </c>
      <c r="F297" s="158"/>
      <c r="G297" s="158"/>
      <c r="H297" s="158"/>
      <c r="I297" s="88" t="s">
        <v>47</v>
      </c>
      <c r="J297" s="97"/>
      <c r="K297" s="117">
        <f>K298</f>
        <v>1200</v>
      </c>
    </row>
    <row r="298" spans="2:11" ht="35.25" customHeight="1" x14ac:dyDescent="0.2">
      <c r="B298" s="106"/>
      <c r="C298" s="85"/>
      <c r="D298" s="87"/>
      <c r="E298" s="89"/>
      <c r="F298" s="155" t="s">
        <v>48</v>
      </c>
      <c r="G298" s="156"/>
      <c r="H298" s="157"/>
      <c r="I298" s="90" t="s">
        <v>47</v>
      </c>
      <c r="J298" s="98" t="s">
        <v>49</v>
      </c>
      <c r="K298" s="118">
        <v>1200</v>
      </c>
    </row>
    <row r="299" spans="2:11" ht="22.5" customHeight="1" x14ac:dyDescent="0.2">
      <c r="B299" s="106"/>
      <c r="C299" s="85"/>
      <c r="D299" s="87"/>
      <c r="E299" s="158" t="s">
        <v>50</v>
      </c>
      <c r="F299" s="158"/>
      <c r="G299" s="158"/>
      <c r="H299" s="158"/>
      <c r="I299" s="88" t="s">
        <v>51</v>
      </c>
      <c r="J299" s="97"/>
      <c r="K299" s="117">
        <f>K300</f>
        <v>360</v>
      </c>
    </row>
    <row r="300" spans="2:11" ht="39" customHeight="1" x14ac:dyDescent="0.2">
      <c r="B300" s="106"/>
      <c r="C300" s="85"/>
      <c r="D300" s="87"/>
      <c r="E300" s="89"/>
      <c r="F300" s="155" t="s">
        <v>48</v>
      </c>
      <c r="G300" s="156"/>
      <c r="H300" s="157"/>
      <c r="I300" s="90" t="s">
        <v>51</v>
      </c>
      <c r="J300" s="98" t="s">
        <v>49</v>
      </c>
      <c r="K300" s="118">
        <v>360</v>
      </c>
    </row>
    <row r="301" spans="2:11" ht="51" customHeight="1" x14ac:dyDescent="0.2">
      <c r="B301" s="106"/>
      <c r="C301" s="85"/>
      <c r="D301" s="87"/>
      <c r="E301" s="158" t="s">
        <v>52</v>
      </c>
      <c r="F301" s="158"/>
      <c r="G301" s="158"/>
      <c r="H301" s="158"/>
      <c r="I301" s="88" t="s">
        <v>53</v>
      </c>
      <c r="J301" s="97"/>
      <c r="K301" s="117">
        <f>K302+K303</f>
        <v>2150</v>
      </c>
    </row>
    <row r="302" spans="2:11" ht="33.75" customHeight="1" x14ac:dyDescent="0.2">
      <c r="B302" s="106"/>
      <c r="C302" s="85"/>
      <c r="D302" s="87"/>
      <c r="E302" s="89"/>
      <c r="F302" s="155" t="s">
        <v>48</v>
      </c>
      <c r="G302" s="156"/>
      <c r="H302" s="157"/>
      <c r="I302" s="90" t="s">
        <v>53</v>
      </c>
      <c r="J302" s="98" t="s">
        <v>49</v>
      </c>
      <c r="K302" s="118">
        <v>1770</v>
      </c>
    </row>
    <row r="303" spans="2:11" ht="31.5" customHeight="1" x14ac:dyDescent="0.2">
      <c r="B303" s="106"/>
      <c r="C303" s="85"/>
      <c r="D303" s="87"/>
      <c r="E303" s="89"/>
      <c r="F303" s="155" t="s">
        <v>524</v>
      </c>
      <c r="G303" s="156"/>
      <c r="H303" s="157"/>
      <c r="I303" s="90" t="s">
        <v>53</v>
      </c>
      <c r="J303" s="98" t="s">
        <v>525</v>
      </c>
      <c r="K303" s="118">
        <v>380</v>
      </c>
    </row>
    <row r="304" spans="2:11" ht="50.25" customHeight="1" x14ac:dyDescent="0.2">
      <c r="B304" s="106"/>
      <c r="C304" s="85"/>
      <c r="D304" s="87"/>
      <c r="E304" s="158" t="s">
        <v>54</v>
      </c>
      <c r="F304" s="158"/>
      <c r="G304" s="158"/>
      <c r="H304" s="158"/>
      <c r="I304" s="88" t="s">
        <v>55</v>
      </c>
      <c r="J304" s="97"/>
      <c r="K304" s="117">
        <f>K305</f>
        <v>280</v>
      </c>
    </row>
    <row r="305" spans="2:11" ht="31.5" customHeight="1" x14ac:dyDescent="0.2">
      <c r="B305" s="106"/>
      <c r="C305" s="85"/>
      <c r="D305" s="87"/>
      <c r="E305" s="89"/>
      <c r="F305" s="155" t="s">
        <v>48</v>
      </c>
      <c r="G305" s="156"/>
      <c r="H305" s="157"/>
      <c r="I305" s="90" t="s">
        <v>55</v>
      </c>
      <c r="J305" s="98" t="s">
        <v>49</v>
      </c>
      <c r="K305" s="118">
        <v>280</v>
      </c>
    </row>
    <row r="306" spans="2:11" ht="38.25" customHeight="1" x14ac:dyDescent="0.2">
      <c r="B306" s="106"/>
      <c r="C306" s="85"/>
      <c r="D306" s="87"/>
      <c r="E306" s="158" t="s">
        <v>56</v>
      </c>
      <c r="F306" s="158"/>
      <c r="G306" s="158"/>
      <c r="H306" s="158"/>
      <c r="I306" s="88" t="s">
        <v>57</v>
      </c>
      <c r="J306" s="97"/>
      <c r="K306" s="117">
        <f>K307</f>
        <v>3000</v>
      </c>
    </row>
    <row r="307" spans="2:11" ht="37.5" customHeight="1" x14ac:dyDescent="0.2">
      <c r="B307" s="106"/>
      <c r="C307" s="85"/>
      <c r="D307" s="87"/>
      <c r="E307" s="89"/>
      <c r="F307" s="155" t="s">
        <v>48</v>
      </c>
      <c r="G307" s="156"/>
      <c r="H307" s="157"/>
      <c r="I307" s="90" t="s">
        <v>57</v>
      </c>
      <c r="J307" s="98" t="s">
        <v>49</v>
      </c>
      <c r="K307" s="118">
        <v>3000</v>
      </c>
    </row>
    <row r="308" spans="2:11" ht="66.75" customHeight="1" x14ac:dyDescent="0.2">
      <c r="B308" s="106"/>
      <c r="C308" s="85"/>
      <c r="D308" s="87"/>
      <c r="E308" s="158" t="s">
        <v>58</v>
      </c>
      <c r="F308" s="158"/>
      <c r="G308" s="158"/>
      <c r="H308" s="158"/>
      <c r="I308" s="88" t="s">
        <v>59</v>
      </c>
      <c r="J308" s="97"/>
      <c r="K308" s="117">
        <f>K309</f>
        <v>3800</v>
      </c>
    </row>
    <row r="309" spans="2:11" ht="34.5" customHeight="1" x14ac:dyDescent="0.2">
      <c r="B309" s="106"/>
      <c r="C309" s="85"/>
      <c r="D309" s="87"/>
      <c r="E309" s="89"/>
      <c r="F309" s="155" t="s">
        <v>48</v>
      </c>
      <c r="G309" s="156"/>
      <c r="H309" s="157"/>
      <c r="I309" s="90" t="s">
        <v>59</v>
      </c>
      <c r="J309" s="98">
        <v>323</v>
      </c>
      <c r="K309" s="118">
        <v>3800</v>
      </c>
    </row>
    <row r="310" spans="2:11" ht="39" customHeight="1" x14ac:dyDescent="0.2">
      <c r="B310" s="106"/>
      <c r="C310" s="85"/>
      <c r="D310" s="160" t="s">
        <v>60</v>
      </c>
      <c r="E310" s="160"/>
      <c r="F310" s="160"/>
      <c r="G310" s="160"/>
      <c r="H310" s="160"/>
      <c r="I310" s="86" t="s">
        <v>61</v>
      </c>
      <c r="J310" s="96"/>
      <c r="K310" s="116">
        <f>K311+K314</f>
        <v>79453</v>
      </c>
    </row>
    <row r="311" spans="2:11" ht="66.75" customHeight="1" x14ac:dyDescent="0.2">
      <c r="B311" s="106"/>
      <c r="C311" s="85"/>
      <c r="D311" s="87"/>
      <c r="E311" s="158" t="s">
        <v>1010</v>
      </c>
      <c r="F311" s="158"/>
      <c r="G311" s="158"/>
      <c r="H311" s="158"/>
      <c r="I311" s="88" t="s">
        <v>62</v>
      </c>
      <c r="J311" s="97"/>
      <c r="K311" s="117">
        <f>K312+K313</f>
        <v>73511</v>
      </c>
    </row>
    <row r="312" spans="2:11" ht="33.75" customHeight="1" x14ac:dyDescent="0.2">
      <c r="B312" s="106"/>
      <c r="C312" s="85"/>
      <c r="D312" s="87"/>
      <c r="E312" s="89"/>
      <c r="F312" s="155" t="s">
        <v>522</v>
      </c>
      <c r="G312" s="156"/>
      <c r="H312" s="157"/>
      <c r="I312" s="90" t="s">
        <v>62</v>
      </c>
      <c r="J312" s="98" t="s">
        <v>523</v>
      </c>
      <c r="K312" s="118">
        <v>72911</v>
      </c>
    </row>
    <row r="313" spans="2:11" ht="36" customHeight="1" x14ac:dyDescent="0.2">
      <c r="B313" s="106"/>
      <c r="C313" s="85"/>
      <c r="D313" s="87"/>
      <c r="E313" s="89"/>
      <c r="F313" s="155" t="s">
        <v>524</v>
      </c>
      <c r="G313" s="156"/>
      <c r="H313" s="157"/>
      <c r="I313" s="90" t="s">
        <v>62</v>
      </c>
      <c r="J313" s="98" t="s">
        <v>525</v>
      </c>
      <c r="K313" s="118">
        <v>600</v>
      </c>
    </row>
    <row r="314" spans="2:11" ht="71.25" customHeight="1" x14ac:dyDescent="0.2">
      <c r="B314" s="106"/>
      <c r="C314" s="85"/>
      <c r="D314" s="87"/>
      <c r="E314" s="158" t="s">
        <v>1011</v>
      </c>
      <c r="F314" s="158"/>
      <c r="G314" s="158"/>
      <c r="H314" s="158"/>
      <c r="I314" s="88" t="s">
        <v>63</v>
      </c>
      <c r="J314" s="97"/>
      <c r="K314" s="117">
        <f>K315+K316+K317+K318+K319</f>
        <v>5942</v>
      </c>
    </row>
    <row r="315" spans="2:11" ht="26.25" customHeight="1" x14ac:dyDescent="0.2">
      <c r="B315" s="106"/>
      <c r="C315" s="85"/>
      <c r="D315" s="87"/>
      <c r="E315" s="89"/>
      <c r="F315" s="155" t="s">
        <v>555</v>
      </c>
      <c r="G315" s="156"/>
      <c r="H315" s="157"/>
      <c r="I315" s="90" t="s">
        <v>63</v>
      </c>
      <c r="J315" s="98" t="s">
        <v>556</v>
      </c>
      <c r="K315" s="118">
        <v>3586.7</v>
      </c>
    </row>
    <row r="316" spans="2:11" ht="33.75" customHeight="1" x14ac:dyDescent="0.2">
      <c r="B316" s="106"/>
      <c r="C316" s="85"/>
      <c r="D316" s="87"/>
      <c r="E316" s="89"/>
      <c r="F316" s="155" t="s">
        <v>28</v>
      </c>
      <c r="G316" s="156"/>
      <c r="H316" s="157"/>
      <c r="I316" s="90" t="s">
        <v>63</v>
      </c>
      <c r="J316" s="98" t="s">
        <v>29</v>
      </c>
      <c r="K316" s="118">
        <v>10</v>
      </c>
    </row>
    <row r="317" spans="2:11" ht="52.5" customHeight="1" x14ac:dyDescent="0.2">
      <c r="B317" s="106"/>
      <c r="C317" s="85"/>
      <c r="D317" s="87"/>
      <c r="E317" s="89"/>
      <c r="F317" s="155" t="s">
        <v>557</v>
      </c>
      <c r="G317" s="156"/>
      <c r="H317" s="157"/>
      <c r="I317" s="90" t="s">
        <v>63</v>
      </c>
      <c r="J317" s="98" t="s">
        <v>558</v>
      </c>
      <c r="K317" s="118">
        <v>1083.2</v>
      </c>
    </row>
    <row r="318" spans="2:11" ht="36" customHeight="1" x14ac:dyDescent="0.2">
      <c r="B318" s="106"/>
      <c r="C318" s="85"/>
      <c r="D318" s="87"/>
      <c r="E318" s="89"/>
      <c r="F318" s="155" t="s">
        <v>481</v>
      </c>
      <c r="G318" s="156"/>
      <c r="H318" s="157"/>
      <c r="I318" s="90" t="s">
        <v>63</v>
      </c>
      <c r="J318" s="98" t="s">
        <v>482</v>
      </c>
      <c r="K318" s="118">
        <v>922.1</v>
      </c>
    </row>
    <row r="319" spans="2:11" ht="33.75" customHeight="1" x14ac:dyDescent="0.2">
      <c r="B319" s="106"/>
      <c r="C319" s="85"/>
      <c r="D319" s="87"/>
      <c r="E319" s="89"/>
      <c r="F319" s="155" t="s">
        <v>370</v>
      </c>
      <c r="G319" s="156"/>
      <c r="H319" s="157"/>
      <c r="I319" s="90" t="s">
        <v>63</v>
      </c>
      <c r="J319" s="98" t="s">
        <v>371</v>
      </c>
      <c r="K319" s="118">
        <v>340</v>
      </c>
    </row>
    <row r="320" spans="2:11" ht="51" customHeight="1" x14ac:dyDescent="0.2">
      <c r="B320" s="106"/>
      <c r="C320" s="159" t="s">
        <v>64</v>
      </c>
      <c r="D320" s="159"/>
      <c r="E320" s="159"/>
      <c r="F320" s="159"/>
      <c r="G320" s="159"/>
      <c r="H320" s="159"/>
      <c r="I320" s="84" t="s">
        <v>65</v>
      </c>
      <c r="J320" s="95"/>
      <c r="K320" s="115">
        <f>K321</f>
        <v>4310.3</v>
      </c>
    </row>
    <row r="321" spans="2:11" ht="50.25" customHeight="1" x14ac:dyDescent="0.2">
      <c r="B321" s="106"/>
      <c r="C321" s="85"/>
      <c r="D321" s="160" t="s">
        <v>66</v>
      </c>
      <c r="E321" s="160"/>
      <c r="F321" s="160"/>
      <c r="G321" s="160"/>
      <c r="H321" s="160"/>
      <c r="I321" s="86" t="s">
        <v>67</v>
      </c>
      <c r="J321" s="96"/>
      <c r="K321" s="116">
        <f>K322+K325+K327+K329+K331+K333</f>
        <v>4310.3</v>
      </c>
    </row>
    <row r="322" spans="2:11" ht="50.25" customHeight="1" x14ac:dyDescent="0.2">
      <c r="B322" s="106"/>
      <c r="C322" s="85"/>
      <c r="D322" s="87"/>
      <c r="E322" s="158" t="s">
        <v>68</v>
      </c>
      <c r="F322" s="158"/>
      <c r="G322" s="158"/>
      <c r="H322" s="158"/>
      <c r="I322" s="88" t="s">
        <v>69</v>
      </c>
      <c r="J322" s="97"/>
      <c r="K322" s="117">
        <f>K323+K324</f>
        <v>2388.4</v>
      </c>
    </row>
    <row r="323" spans="2:11" ht="34.5" customHeight="1" x14ac:dyDescent="0.2">
      <c r="B323" s="106"/>
      <c r="C323" s="85"/>
      <c r="D323" s="87"/>
      <c r="E323" s="89"/>
      <c r="F323" s="155" t="s">
        <v>370</v>
      </c>
      <c r="G323" s="156"/>
      <c r="H323" s="157"/>
      <c r="I323" s="90" t="s">
        <v>69</v>
      </c>
      <c r="J323" s="98" t="s">
        <v>371</v>
      </c>
      <c r="K323" s="118">
        <v>1150</v>
      </c>
    </row>
    <row r="324" spans="2:11" ht="15" customHeight="1" x14ac:dyDescent="0.2">
      <c r="B324" s="106"/>
      <c r="C324" s="85"/>
      <c r="D324" s="87"/>
      <c r="E324" s="89"/>
      <c r="F324" s="155" t="s">
        <v>534</v>
      </c>
      <c r="G324" s="156"/>
      <c r="H324" s="157"/>
      <c r="I324" s="90" t="s">
        <v>69</v>
      </c>
      <c r="J324" s="98" t="s">
        <v>535</v>
      </c>
      <c r="K324" s="118">
        <v>1238.4000000000001</v>
      </c>
    </row>
    <row r="325" spans="2:11" ht="45.75" customHeight="1" x14ac:dyDescent="0.2">
      <c r="B325" s="106"/>
      <c r="C325" s="85"/>
      <c r="D325" s="87"/>
      <c r="E325" s="158" t="s">
        <v>70</v>
      </c>
      <c r="F325" s="158"/>
      <c r="G325" s="158"/>
      <c r="H325" s="158"/>
      <c r="I325" s="88" t="s">
        <v>71</v>
      </c>
      <c r="J325" s="97"/>
      <c r="K325" s="117">
        <f>K326</f>
        <v>500</v>
      </c>
    </row>
    <row r="326" spans="2:11" ht="36.75" customHeight="1" x14ac:dyDescent="0.2">
      <c r="B326" s="106"/>
      <c r="C326" s="85"/>
      <c r="D326" s="87"/>
      <c r="E326" s="89"/>
      <c r="F326" s="155" t="s">
        <v>370</v>
      </c>
      <c r="G326" s="156"/>
      <c r="H326" s="157"/>
      <c r="I326" s="90" t="s">
        <v>71</v>
      </c>
      <c r="J326" s="98" t="s">
        <v>371</v>
      </c>
      <c r="K326" s="118">
        <v>500</v>
      </c>
    </row>
    <row r="327" spans="2:11" ht="30" customHeight="1" x14ac:dyDescent="0.2">
      <c r="B327" s="106"/>
      <c r="C327" s="85"/>
      <c r="D327" s="87"/>
      <c r="E327" s="158" t="s">
        <v>72</v>
      </c>
      <c r="F327" s="158"/>
      <c r="G327" s="158"/>
      <c r="H327" s="158"/>
      <c r="I327" s="88" t="s">
        <v>73</v>
      </c>
      <c r="J327" s="97"/>
      <c r="K327" s="117">
        <f>K328</f>
        <v>250</v>
      </c>
    </row>
    <row r="328" spans="2:11" ht="38.25" customHeight="1" x14ac:dyDescent="0.2">
      <c r="B328" s="106"/>
      <c r="C328" s="85"/>
      <c r="D328" s="87"/>
      <c r="E328" s="89"/>
      <c r="F328" s="155" t="s">
        <v>370</v>
      </c>
      <c r="G328" s="156"/>
      <c r="H328" s="157"/>
      <c r="I328" s="90" t="s">
        <v>73</v>
      </c>
      <c r="J328" s="98" t="s">
        <v>371</v>
      </c>
      <c r="K328" s="118">
        <v>250</v>
      </c>
    </row>
    <row r="329" spans="2:11" ht="44.25" customHeight="1" x14ac:dyDescent="0.2">
      <c r="B329" s="106"/>
      <c r="C329" s="85"/>
      <c r="D329" s="87"/>
      <c r="E329" s="158" t="s">
        <v>74</v>
      </c>
      <c r="F329" s="158"/>
      <c r="G329" s="158"/>
      <c r="H329" s="158"/>
      <c r="I329" s="88" t="s">
        <v>75</v>
      </c>
      <c r="J329" s="97"/>
      <c r="K329" s="117">
        <f>K330</f>
        <v>300</v>
      </c>
    </row>
    <row r="330" spans="2:11" ht="37.5" customHeight="1" x14ac:dyDescent="0.2">
      <c r="B330" s="106"/>
      <c r="C330" s="85"/>
      <c r="D330" s="87"/>
      <c r="E330" s="89"/>
      <c r="F330" s="155" t="s">
        <v>370</v>
      </c>
      <c r="G330" s="156"/>
      <c r="H330" s="157"/>
      <c r="I330" s="90" t="s">
        <v>75</v>
      </c>
      <c r="J330" s="98" t="s">
        <v>371</v>
      </c>
      <c r="K330" s="118">
        <v>300</v>
      </c>
    </row>
    <row r="331" spans="2:11" ht="78.75" customHeight="1" x14ac:dyDescent="0.2">
      <c r="B331" s="106"/>
      <c r="C331" s="85"/>
      <c r="D331" s="87"/>
      <c r="E331" s="158" t="s">
        <v>76</v>
      </c>
      <c r="F331" s="158"/>
      <c r="G331" s="158"/>
      <c r="H331" s="158"/>
      <c r="I331" s="88" t="s">
        <v>77</v>
      </c>
      <c r="J331" s="97"/>
      <c r="K331" s="117">
        <f>K332</f>
        <v>261.60000000000002</v>
      </c>
    </row>
    <row r="332" spans="2:11" ht="15" customHeight="1" x14ac:dyDescent="0.2">
      <c r="B332" s="106"/>
      <c r="C332" s="85"/>
      <c r="D332" s="87"/>
      <c r="E332" s="89"/>
      <c r="F332" s="155" t="s">
        <v>534</v>
      </c>
      <c r="G332" s="156"/>
      <c r="H332" s="157"/>
      <c r="I332" s="90" t="s">
        <v>77</v>
      </c>
      <c r="J332" s="98" t="s">
        <v>535</v>
      </c>
      <c r="K332" s="118">
        <v>261.60000000000002</v>
      </c>
    </row>
    <row r="333" spans="2:11" ht="78" customHeight="1" x14ac:dyDescent="0.2">
      <c r="B333" s="106"/>
      <c r="C333" s="85"/>
      <c r="D333" s="87"/>
      <c r="E333" s="158" t="s">
        <v>78</v>
      </c>
      <c r="F333" s="158"/>
      <c r="G333" s="158"/>
      <c r="H333" s="158"/>
      <c r="I333" s="88" t="s">
        <v>79</v>
      </c>
      <c r="J333" s="97"/>
      <c r="K333" s="117">
        <f>K334</f>
        <v>610.29999999999995</v>
      </c>
    </row>
    <row r="334" spans="2:11" ht="15" customHeight="1" x14ac:dyDescent="0.2">
      <c r="B334" s="106"/>
      <c r="C334" s="85"/>
      <c r="D334" s="87"/>
      <c r="E334" s="89"/>
      <c r="F334" s="155" t="s">
        <v>534</v>
      </c>
      <c r="G334" s="156"/>
      <c r="H334" s="157"/>
      <c r="I334" s="90" t="s">
        <v>79</v>
      </c>
      <c r="J334" s="98" t="s">
        <v>535</v>
      </c>
      <c r="K334" s="118">
        <v>610.29999999999995</v>
      </c>
    </row>
    <row r="335" spans="2:11" ht="19.5" customHeight="1" x14ac:dyDescent="0.2">
      <c r="B335" s="106"/>
      <c r="C335" s="159" t="s">
        <v>80</v>
      </c>
      <c r="D335" s="159"/>
      <c r="E335" s="159"/>
      <c r="F335" s="159"/>
      <c r="G335" s="159"/>
      <c r="H335" s="159"/>
      <c r="I335" s="84" t="s">
        <v>81</v>
      </c>
      <c r="J335" s="95"/>
      <c r="K335" s="115">
        <f>K336</f>
        <v>17065</v>
      </c>
    </row>
    <row r="336" spans="2:11" ht="30.75" customHeight="1" x14ac:dyDescent="0.2">
      <c r="B336" s="106"/>
      <c r="C336" s="85"/>
      <c r="D336" s="160" t="s">
        <v>82</v>
      </c>
      <c r="E336" s="160"/>
      <c r="F336" s="160"/>
      <c r="G336" s="160"/>
      <c r="H336" s="160"/>
      <c r="I336" s="86" t="s">
        <v>83</v>
      </c>
      <c r="J336" s="96"/>
      <c r="K336" s="116">
        <f>K337+K340</f>
        <v>17065</v>
      </c>
    </row>
    <row r="337" spans="2:11" ht="31.5" customHeight="1" x14ac:dyDescent="0.2">
      <c r="B337" s="106"/>
      <c r="C337" s="85"/>
      <c r="D337" s="87"/>
      <c r="E337" s="158" t="s">
        <v>84</v>
      </c>
      <c r="F337" s="158"/>
      <c r="G337" s="158"/>
      <c r="H337" s="158"/>
      <c r="I337" s="88" t="s">
        <v>85</v>
      </c>
      <c r="J337" s="97"/>
      <c r="K337" s="117">
        <f>K339+K338</f>
        <v>6265</v>
      </c>
    </row>
    <row r="338" spans="2:11" ht="31.5" customHeight="1" x14ac:dyDescent="0.2">
      <c r="B338" s="106"/>
      <c r="C338" s="85"/>
      <c r="D338" s="87"/>
      <c r="E338" s="89"/>
      <c r="F338" s="146"/>
      <c r="G338" s="172" t="s">
        <v>370</v>
      </c>
      <c r="H338" s="173"/>
      <c r="I338" s="88" t="s">
        <v>85</v>
      </c>
      <c r="J338" s="97">
        <v>244</v>
      </c>
      <c r="K338" s="117">
        <v>5012</v>
      </c>
    </row>
    <row r="339" spans="2:11" ht="15" customHeight="1" x14ac:dyDescent="0.2">
      <c r="B339" s="106"/>
      <c r="C339" s="85"/>
      <c r="D339" s="87"/>
      <c r="E339" s="89"/>
      <c r="F339" s="155" t="s">
        <v>534</v>
      </c>
      <c r="G339" s="156"/>
      <c r="H339" s="157"/>
      <c r="I339" s="90" t="s">
        <v>85</v>
      </c>
      <c r="J339" s="98" t="s">
        <v>535</v>
      </c>
      <c r="K339" s="118">
        <v>1253</v>
      </c>
    </row>
    <row r="340" spans="2:11" ht="38.25" customHeight="1" x14ac:dyDescent="0.2">
      <c r="B340" s="106"/>
      <c r="C340" s="85"/>
      <c r="D340" s="87"/>
      <c r="E340" s="158" t="s">
        <v>86</v>
      </c>
      <c r="F340" s="158"/>
      <c r="G340" s="158"/>
      <c r="H340" s="158"/>
      <c r="I340" s="88" t="s">
        <v>87</v>
      </c>
      <c r="J340" s="97"/>
      <c r="K340" s="117">
        <f>K341+K342</f>
        <v>10800</v>
      </c>
    </row>
    <row r="341" spans="2:11" ht="39.75" customHeight="1" x14ac:dyDescent="0.2">
      <c r="B341" s="106"/>
      <c r="C341" s="85"/>
      <c r="D341" s="87"/>
      <c r="E341" s="89"/>
      <c r="F341" s="155" t="s">
        <v>370</v>
      </c>
      <c r="G341" s="156"/>
      <c r="H341" s="157"/>
      <c r="I341" s="90" t="s">
        <v>87</v>
      </c>
      <c r="J341" s="98" t="s">
        <v>371</v>
      </c>
      <c r="K341" s="118">
        <v>200</v>
      </c>
    </row>
    <row r="342" spans="2:11" ht="15" customHeight="1" x14ac:dyDescent="0.2">
      <c r="B342" s="106"/>
      <c r="C342" s="85"/>
      <c r="D342" s="87"/>
      <c r="E342" s="89"/>
      <c r="F342" s="155" t="s">
        <v>534</v>
      </c>
      <c r="G342" s="156"/>
      <c r="H342" s="157"/>
      <c r="I342" s="90" t="s">
        <v>87</v>
      </c>
      <c r="J342" s="98" t="s">
        <v>535</v>
      </c>
      <c r="K342" s="118">
        <v>10600</v>
      </c>
    </row>
    <row r="343" spans="2:11" ht="45.75" customHeight="1" x14ac:dyDescent="0.2">
      <c r="B343" s="161" t="s">
        <v>88</v>
      </c>
      <c r="C343" s="162"/>
      <c r="D343" s="162"/>
      <c r="E343" s="162"/>
      <c r="F343" s="162"/>
      <c r="G343" s="162"/>
      <c r="H343" s="162"/>
      <c r="I343" s="111" t="s">
        <v>89</v>
      </c>
      <c r="J343" s="112"/>
      <c r="K343" s="114">
        <f>K344+K379+K389</f>
        <v>291479.09999999998</v>
      </c>
    </row>
    <row r="344" spans="2:11" ht="22.5" customHeight="1" x14ac:dyDescent="0.2">
      <c r="B344" s="106"/>
      <c r="C344" s="159" t="s">
        <v>90</v>
      </c>
      <c r="D344" s="159"/>
      <c r="E344" s="159"/>
      <c r="F344" s="159"/>
      <c r="G344" s="159"/>
      <c r="H344" s="159"/>
      <c r="I344" s="84" t="s">
        <v>91</v>
      </c>
      <c r="J344" s="95"/>
      <c r="K344" s="115">
        <f>K345+K371+K376</f>
        <v>118012.99999999999</v>
      </c>
    </row>
    <row r="345" spans="2:11" ht="39" customHeight="1" x14ac:dyDescent="0.2">
      <c r="B345" s="106"/>
      <c r="C345" s="85"/>
      <c r="D345" s="160" t="s">
        <v>92</v>
      </c>
      <c r="E345" s="160"/>
      <c r="F345" s="160"/>
      <c r="G345" s="160"/>
      <c r="H345" s="160"/>
      <c r="I345" s="86" t="s">
        <v>93</v>
      </c>
      <c r="J345" s="96"/>
      <c r="K345" s="116">
        <f>K346+K350+K355+K357+K361+K363+K365+K367+K369+K359</f>
        <v>106012.99999999999</v>
      </c>
    </row>
    <row r="346" spans="2:11" ht="36" customHeight="1" x14ac:dyDescent="0.2">
      <c r="B346" s="106"/>
      <c r="C346" s="85"/>
      <c r="D346" s="87"/>
      <c r="E346" s="158" t="s">
        <v>94</v>
      </c>
      <c r="F346" s="158"/>
      <c r="G346" s="158"/>
      <c r="H346" s="158"/>
      <c r="I346" s="88" t="s">
        <v>95</v>
      </c>
      <c r="J346" s="97"/>
      <c r="K346" s="117">
        <f>K347+K348+K349</f>
        <v>73758.299999999988</v>
      </c>
    </row>
    <row r="347" spans="2:11" ht="60" customHeight="1" x14ac:dyDescent="0.2">
      <c r="B347" s="106"/>
      <c r="C347" s="85"/>
      <c r="D347" s="87"/>
      <c r="E347" s="89"/>
      <c r="F347" s="155" t="s">
        <v>414</v>
      </c>
      <c r="G347" s="156"/>
      <c r="H347" s="157"/>
      <c r="I347" s="90" t="s">
        <v>95</v>
      </c>
      <c r="J347" s="98" t="s">
        <v>415</v>
      </c>
      <c r="K347" s="118">
        <v>33219.699999999997</v>
      </c>
    </row>
    <row r="348" spans="2:11" ht="15" customHeight="1" x14ac:dyDescent="0.2">
      <c r="B348" s="106"/>
      <c r="C348" s="85"/>
      <c r="D348" s="87"/>
      <c r="E348" s="89"/>
      <c r="F348" s="155" t="s">
        <v>534</v>
      </c>
      <c r="G348" s="156"/>
      <c r="H348" s="157"/>
      <c r="I348" s="90" t="s">
        <v>95</v>
      </c>
      <c r="J348" s="98" t="s">
        <v>535</v>
      </c>
      <c r="K348" s="118">
        <v>395.7</v>
      </c>
    </row>
    <row r="349" spans="2:11" ht="53.25" customHeight="1" x14ac:dyDescent="0.2">
      <c r="B349" s="106"/>
      <c r="C349" s="85"/>
      <c r="D349" s="87"/>
      <c r="E349" s="89"/>
      <c r="F349" s="155" t="s">
        <v>400</v>
      </c>
      <c r="G349" s="156"/>
      <c r="H349" s="157"/>
      <c r="I349" s="90" t="s">
        <v>95</v>
      </c>
      <c r="J349" s="98" t="s">
        <v>401</v>
      </c>
      <c r="K349" s="118">
        <v>40142.9</v>
      </c>
    </row>
    <row r="350" spans="2:11" ht="34.5" customHeight="1" x14ac:dyDescent="0.2">
      <c r="B350" s="106"/>
      <c r="C350" s="85"/>
      <c r="D350" s="87"/>
      <c r="E350" s="158" t="s">
        <v>96</v>
      </c>
      <c r="F350" s="158"/>
      <c r="G350" s="158"/>
      <c r="H350" s="158"/>
      <c r="I350" s="88" t="s">
        <v>97</v>
      </c>
      <c r="J350" s="97"/>
      <c r="K350" s="117">
        <f>K351+K353+K354+K352</f>
        <v>28046.899999999998</v>
      </c>
    </row>
    <row r="351" spans="2:11" ht="48.75" customHeight="1" x14ac:dyDescent="0.2">
      <c r="B351" s="106"/>
      <c r="C351" s="85"/>
      <c r="D351" s="87"/>
      <c r="E351" s="89"/>
      <c r="F351" s="155" t="s">
        <v>414</v>
      </c>
      <c r="G351" s="156"/>
      <c r="H351" s="157"/>
      <c r="I351" s="90" t="s">
        <v>97</v>
      </c>
      <c r="J351" s="98" t="s">
        <v>415</v>
      </c>
      <c r="K351" s="118">
        <v>25824.6</v>
      </c>
    </row>
    <row r="352" spans="2:11" ht="21.75" customHeight="1" x14ac:dyDescent="0.2">
      <c r="B352" s="106"/>
      <c r="C352" s="85"/>
      <c r="D352" s="87"/>
      <c r="E352" s="89"/>
      <c r="F352" s="145"/>
      <c r="G352" s="170" t="s">
        <v>534</v>
      </c>
      <c r="H352" s="171"/>
      <c r="I352" s="90" t="s">
        <v>97</v>
      </c>
      <c r="J352" s="98">
        <v>612</v>
      </c>
      <c r="K352" s="118">
        <v>162</v>
      </c>
    </row>
    <row r="353" spans="2:11" ht="50.25" customHeight="1" x14ac:dyDescent="0.2">
      <c r="B353" s="106"/>
      <c r="C353" s="85"/>
      <c r="D353" s="87"/>
      <c r="E353" s="89"/>
      <c r="F353" s="155" t="s">
        <v>400</v>
      </c>
      <c r="G353" s="156"/>
      <c r="H353" s="157"/>
      <c r="I353" s="90" t="s">
        <v>97</v>
      </c>
      <c r="J353" s="98" t="s">
        <v>401</v>
      </c>
      <c r="K353" s="118">
        <v>1053.3</v>
      </c>
    </row>
    <row r="354" spans="2:11" ht="15" customHeight="1" x14ac:dyDescent="0.2">
      <c r="B354" s="106"/>
      <c r="C354" s="85"/>
      <c r="D354" s="87"/>
      <c r="E354" s="89"/>
      <c r="F354" s="155" t="s">
        <v>378</v>
      </c>
      <c r="G354" s="156"/>
      <c r="H354" s="157"/>
      <c r="I354" s="90" t="s">
        <v>97</v>
      </c>
      <c r="J354" s="98" t="s">
        <v>379</v>
      </c>
      <c r="K354" s="118">
        <v>1007</v>
      </c>
    </row>
    <row r="355" spans="2:11" ht="49.5" customHeight="1" x14ac:dyDescent="0.2">
      <c r="B355" s="106"/>
      <c r="C355" s="85"/>
      <c r="D355" s="87"/>
      <c r="E355" s="158" t="s">
        <v>98</v>
      </c>
      <c r="F355" s="158"/>
      <c r="G355" s="158"/>
      <c r="H355" s="158"/>
      <c r="I355" s="88" t="s">
        <v>99</v>
      </c>
      <c r="J355" s="97"/>
      <c r="K355" s="117">
        <f>K356</f>
        <v>500</v>
      </c>
    </row>
    <row r="356" spans="2:11" ht="56.25" customHeight="1" x14ac:dyDescent="0.2">
      <c r="B356" s="106"/>
      <c r="C356" s="85"/>
      <c r="D356" s="87"/>
      <c r="E356" s="89"/>
      <c r="F356" s="155" t="s">
        <v>400</v>
      </c>
      <c r="G356" s="156"/>
      <c r="H356" s="157"/>
      <c r="I356" s="90" t="s">
        <v>99</v>
      </c>
      <c r="J356" s="98" t="s">
        <v>401</v>
      </c>
      <c r="K356" s="118">
        <v>500</v>
      </c>
    </row>
    <row r="357" spans="2:11" ht="48" customHeight="1" x14ac:dyDescent="0.2">
      <c r="B357" s="106"/>
      <c r="C357" s="85"/>
      <c r="D357" s="87"/>
      <c r="E357" s="158" t="s">
        <v>100</v>
      </c>
      <c r="F357" s="158"/>
      <c r="G357" s="158"/>
      <c r="H357" s="158"/>
      <c r="I357" s="88" t="s">
        <v>101</v>
      </c>
      <c r="J357" s="97"/>
      <c r="K357" s="117">
        <f>K358</f>
        <v>212.4</v>
      </c>
    </row>
    <row r="358" spans="2:11" ht="50.25" customHeight="1" x14ac:dyDescent="0.2">
      <c r="B358" s="106"/>
      <c r="C358" s="85"/>
      <c r="D358" s="87"/>
      <c r="E358" s="89"/>
      <c r="F358" s="155" t="s">
        <v>400</v>
      </c>
      <c r="G358" s="156"/>
      <c r="H358" s="157"/>
      <c r="I358" s="90" t="s">
        <v>101</v>
      </c>
      <c r="J358" s="98" t="s">
        <v>401</v>
      </c>
      <c r="K358" s="118">
        <v>212.4</v>
      </c>
    </row>
    <row r="359" spans="2:11" ht="50.25" customHeight="1" x14ac:dyDescent="0.2">
      <c r="B359" s="106"/>
      <c r="C359" s="85"/>
      <c r="D359" s="87"/>
      <c r="E359" s="89"/>
      <c r="F359" s="139"/>
      <c r="G359" s="170" t="s">
        <v>1031</v>
      </c>
      <c r="H359" s="171"/>
      <c r="I359" s="141" t="s">
        <v>1030</v>
      </c>
      <c r="J359" s="98"/>
      <c r="K359" s="118">
        <f>K360</f>
        <v>1000</v>
      </c>
    </row>
    <row r="360" spans="2:11" ht="19.5" customHeight="1" x14ac:dyDescent="0.2">
      <c r="B360" s="106"/>
      <c r="C360" s="85"/>
      <c r="D360" s="87"/>
      <c r="E360" s="89"/>
      <c r="F360" s="139"/>
      <c r="G360" s="170" t="s">
        <v>534</v>
      </c>
      <c r="H360" s="171"/>
      <c r="I360" s="141" t="s">
        <v>1030</v>
      </c>
      <c r="J360" s="98">
        <v>612</v>
      </c>
      <c r="K360" s="118">
        <v>1000</v>
      </c>
    </row>
    <row r="361" spans="2:11" ht="53.25" customHeight="1" x14ac:dyDescent="0.2">
      <c r="B361" s="106"/>
      <c r="C361" s="85"/>
      <c r="D361" s="87"/>
      <c r="E361" s="158" t="s">
        <v>102</v>
      </c>
      <c r="F361" s="158"/>
      <c r="G361" s="158"/>
      <c r="H361" s="158"/>
      <c r="I361" s="88" t="s">
        <v>103</v>
      </c>
      <c r="J361" s="97"/>
      <c r="K361" s="117">
        <f>K362</f>
        <v>351.6</v>
      </c>
    </row>
    <row r="362" spans="2:11" ht="48" customHeight="1" x14ac:dyDescent="0.2">
      <c r="B362" s="106"/>
      <c r="C362" s="85"/>
      <c r="D362" s="87"/>
      <c r="E362" s="89"/>
      <c r="F362" s="155" t="s">
        <v>400</v>
      </c>
      <c r="G362" s="156"/>
      <c r="H362" s="157"/>
      <c r="I362" s="90" t="s">
        <v>103</v>
      </c>
      <c r="J362" s="98" t="s">
        <v>401</v>
      </c>
      <c r="K362" s="118">
        <v>351.6</v>
      </c>
    </row>
    <row r="363" spans="2:11" ht="48" customHeight="1" x14ac:dyDescent="0.2">
      <c r="B363" s="106"/>
      <c r="C363" s="85"/>
      <c r="D363" s="87"/>
      <c r="E363" s="158" t="s">
        <v>104</v>
      </c>
      <c r="F363" s="158"/>
      <c r="G363" s="158"/>
      <c r="H363" s="158"/>
      <c r="I363" s="88" t="s">
        <v>105</v>
      </c>
      <c r="J363" s="97"/>
      <c r="K363" s="117">
        <f>K364</f>
        <v>750</v>
      </c>
    </row>
    <row r="364" spans="2:11" ht="53.25" customHeight="1" x14ac:dyDescent="0.2">
      <c r="B364" s="106"/>
      <c r="C364" s="85"/>
      <c r="D364" s="87"/>
      <c r="E364" s="89"/>
      <c r="F364" s="155" t="s">
        <v>400</v>
      </c>
      <c r="G364" s="156"/>
      <c r="H364" s="157"/>
      <c r="I364" s="90" t="s">
        <v>105</v>
      </c>
      <c r="J364" s="98" t="s">
        <v>401</v>
      </c>
      <c r="K364" s="118">
        <v>750</v>
      </c>
    </row>
    <row r="365" spans="2:11" ht="46.5" customHeight="1" x14ac:dyDescent="0.2">
      <c r="B365" s="106"/>
      <c r="C365" s="85"/>
      <c r="D365" s="87"/>
      <c r="E365" s="158" t="s">
        <v>106</v>
      </c>
      <c r="F365" s="158"/>
      <c r="G365" s="158"/>
      <c r="H365" s="158"/>
      <c r="I365" s="88" t="s">
        <v>107</v>
      </c>
      <c r="J365" s="97"/>
      <c r="K365" s="117">
        <f>K366</f>
        <v>427.2</v>
      </c>
    </row>
    <row r="366" spans="2:11" ht="48" customHeight="1" x14ac:dyDescent="0.2">
      <c r="B366" s="106"/>
      <c r="C366" s="85"/>
      <c r="D366" s="87"/>
      <c r="E366" s="89"/>
      <c r="F366" s="155" t="s">
        <v>400</v>
      </c>
      <c r="G366" s="156"/>
      <c r="H366" s="157"/>
      <c r="I366" s="90" t="s">
        <v>107</v>
      </c>
      <c r="J366" s="98" t="s">
        <v>401</v>
      </c>
      <c r="K366" s="118">
        <v>427.2</v>
      </c>
    </row>
    <row r="367" spans="2:11" ht="48.75" customHeight="1" x14ac:dyDescent="0.2">
      <c r="B367" s="106"/>
      <c r="C367" s="85"/>
      <c r="D367" s="87"/>
      <c r="E367" s="158" t="s">
        <v>108</v>
      </c>
      <c r="F367" s="158"/>
      <c r="G367" s="158"/>
      <c r="H367" s="158"/>
      <c r="I367" s="88" t="s">
        <v>109</v>
      </c>
      <c r="J367" s="97"/>
      <c r="K367" s="117">
        <f>K368</f>
        <v>298.8</v>
      </c>
    </row>
    <row r="368" spans="2:11" ht="47.25" customHeight="1" x14ac:dyDescent="0.2">
      <c r="B368" s="106"/>
      <c r="C368" s="85"/>
      <c r="D368" s="87"/>
      <c r="E368" s="89"/>
      <c r="F368" s="155" t="s">
        <v>400</v>
      </c>
      <c r="G368" s="156"/>
      <c r="H368" s="157"/>
      <c r="I368" s="90" t="s">
        <v>109</v>
      </c>
      <c r="J368" s="98" t="s">
        <v>401</v>
      </c>
      <c r="K368" s="118">
        <v>298.8</v>
      </c>
    </row>
    <row r="369" spans="2:11" ht="36.75" customHeight="1" x14ac:dyDescent="0.2">
      <c r="B369" s="106"/>
      <c r="C369" s="85"/>
      <c r="D369" s="87"/>
      <c r="E369" s="158" t="s">
        <v>110</v>
      </c>
      <c r="F369" s="158"/>
      <c r="G369" s="158"/>
      <c r="H369" s="158"/>
      <c r="I369" s="88" t="s">
        <v>111</v>
      </c>
      <c r="J369" s="97"/>
      <c r="K369" s="117">
        <f>K370</f>
        <v>667.8</v>
      </c>
    </row>
    <row r="370" spans="2:11" ht="48.75" customHeight="1" x14ac:dyDescent="0.2">
      <c r="B370" s="106"/>
      <c r="C370" s="85"/>
      <c r="D370" s="87"/>
      <c r="E370" s="89"/>
      <c r="F370" s="155" t="s">
        <v>400</v>
      </c>
      <c r="G370" s="156"/>
      <c r="H370" s="157"/>
      <c r="I370" s="90" t="s">
        <v>111</v>
      </c>
      <c r="J370" s="98" t="s">
        <v>401</v>
      </c>
      <c r="K370" s="118">
        <v>667.8</v>
      </c>
    </row>
    <row r="371" spans="2:11" ht="23.25" customHeight="1" x14ac:dyDescent="0.2">
      <c r="B371" s="106"/>
      <c r="C371" s="85"/>
      <c r="D371" s="160" t="s">
        <v>112</v>
      </c>
      <c r="E371" s="160"/>
      <c r="F371" s="160"/>
      <c r="G371" s="160"/>
      <c r="H371" s="160"/>
      <c r="I371" s="86" t="s">
        <v>113</v>
      </c>
      <c r="J371" s="96"/>
      <c r="K371" s="116">
        <f>K372+K374</f>
        <v>10000</v>
      </c>
    </row>
    <row r="372" spans="2:11" ht="35.25" customHeight="1" x14ac:dyDescent="0.2">
      <c r="B372" s="106"/>
      <c r="C372" s="85"/>
      <c r="D372" s="87"/>
      <c r="E372" s="158" t="s">
        <v>964</v>
      </c>
      <c r="F372" s="158"/>
      <c r="G372" s="158"/>
      <c r="H372" s="158"/>
      <c r="I372" s="88" t="s">
        <v>114</v>
      </c>
      <c r="J372" s="97"/>
      <c r="K372" s="117">
        <f>K373</f>
        <v>9500</v>
      </c>
    </row>
    <row r="373" spans="2:11" ht="53.25" customHeight="1" x14ac:dyDescent="0.2">
      <c r="B373" s="106"/>
      <c r="C373" s="85"/>
      <c r="D373" s="87"/>
      <c r="E373" s="89"/>
      <c r="F373" s="155" t="s">
        <v>594</v>
      </c>
      <c r="G373" s="156"/>
      <c r="H373" s="157"/>
      <c r="I373" s="90" t="s">
        <v>114</v>
      </c>
      <c r="J373" s="98" t="s">
        <v>595</v>
      </c>
      <c r="K373" s="118">
        <v>9500</v>
      </c>
    </row>
    <row r="374" spans="2:11" ht="36" customHeight="1" x14ac:dyDescent="0.2">
      <c r="B374" s="106"/>
      <c r="C374" s="85"/>
      <c r="D374" s="87"/>
      <c r="E374" s="158" t="s">
        <v>115</v>
      </c>
      <c r="F374" s="158"/>
      <c r="G374" s="158"/>
      <c r="H374" s="158"/>
      <c r="I374" s="88" t="s">
        <v>116</v>
      </c>
      <c r="J374" s="97"/>
      <c r="K374" s="117">
        <f>K375</f>
        <v>500</v>
      </c>
    </row>
    <row r="375" spans="2:11" ht="48.75" customHeight="1" x14ac:dyDescent="0.2">
      <c r="B375" s="106"/>
      <c r="C375" s="85"/>
      <c r="D375" s="87"/>
      <c r="E375" s="89"/>
      <c r="F375" s="155" t="s">
        <v>594</v>
      </c>
      <c r="G375" s="156"/>
      <c r="H375" s="157"/>
      <c r="I375" s="90" t="s">
        <v>116</v>
      </c>
      <c r="J375" s="98" t="s">
        <v>595</v>
      </c>
      <c r="K375" s="118">
        <v>500</v>
      </c>
    </row>
    <row r="376" spans="2:11" ht="39.75" customHeight="1" x14ac:dyDescent="0.2">
      <c r="B376" s="106"/>
      <c r="C376" s="85"/>
      <c r="D376" s="160" t="s">
        <v>117</v>
      </c>
      <c r="E376" s="160"/>
      <c r="F376" s="160"/>
      <c r="G376" s="160"/>
      <c r="H376" s="160"/>
      <c r="I376" s="86" t="s">
        <v>118</v>
      </c>
      <c r="J376" s="96"/>
      <c r="K376" s="116">
        <f>K377</f>
        <v>2000</v>
      </c>
    </row>
    <row r="377" spans="2:11" ht="47.25" customHeight="1" x14ac:dyDescent="0.2">
      <c r="B377" s="106"/>
      <c r="C377" s="85"/>
      <c r="D377" s="87"/>
      <c r="E377" s="158" t="s">
        <v>119</v>
      </c>
      <c r="F377" s="158"/>
      <c r="G377" s="158"/>
      <c r="H377" s="158"/>
      <c r="I377" s="88" t="s">
        <v>120</v>
      </c>
      <c r="J377" s="97"/>
      <c r="K377" s="117">
        <f>K378</f>
        <v>2000</v>
      </c>
    </row>
    <row r="378" spans="2:11" ht="36" customHeight="1" x14ac:dyDescent="0.2">
      <c r="B378" s="106"/>
      <c r="C378" s="85"/>
      <c r="D378" s="87"/>
      <c r="E378" s="89"/>
      <c r="F378" s="155" t="s">
        <v>518</v>
      </c>
      <c r="G378" s="156"/>
      <c r="H378" s="157"/>
      <c r="I378" s="90" t="s">
        <v>120</v>
      </c>
      <c r="J378" s="98" t="s">
        <v>519</v>
      </c>
      <c r="K378" s="118">
        <v>2000</v>
      </c>
    </row>
    <row r="379" spans="2:11" ht="18.75" customHeight="1" x14ac:dyDescent="0.2">
      <c r="B379" s="106"/>
      <c r="C379" s="159" t="s">
        <v>121</v>
      </c>
      <c r="D379" s="159"/>
      <c r="E379" s="159"/>
      <c r="F379" s="159"/>
      <c r="G379" s="159"/>
      <c r="H379" s="159"/>
      <c r="I379" s="84" t="s">
        <v>122</v>
      </c>
      <c r="J379" s="95"/>
      <c r="K379" s="115">
        <f>K380</f>
        <v>11698</v>
      </c>
    </row>
    <row r="380" spans="2:11" ht="55.5" customHeight="1" x14ac:dyDescent="0.2">
      <c r="B380" s="106"/>
      <c r="C380" s="85"/>
      <c r="D380" s="160" t="s">
        <v>123</v>
      </c>
      <c r="E380" s="160"/>
      <c r="F380" s="160"/>
      <c r="G380" s="160"/>
      <c r="H380" s="160"/>
      <c r="I380" s="86" t="s">
        <v>124</v>
      </c>
      <c r="J380" s="96"/>
      <c r="K380" s="116">
        <f>K381+K383+K385</f>
        <v>11698</v>
      </c>
    </row>
    <row r="381" spans="2:11" ht="44.25" customHeight="1" x14ac:dyDescent="0.2">
      <c r="B381" s="106"/>
      <c r="C381" s="85"/>
      <c r="D381" s="87"/>
      <c r="E381" s="158" t="s">
        <v>125</v>
      </c>
      <c r="F381" s="158"/>
      <c r="G381" s="158"/>
      <c r="H381" s="158"/>
      <c r="I381" s="88" t="s">
        <v>126</v>
      </c>
      <c r="J381" s="97"/>
      <c r="K381" s="117">
        <f>K382</f>
        <v>8240</v>
      </c>
    </row>
    <row r="382" spans="2:11" ht="47.25" customHeight="1" x14ac:dyDescent="0.2">
      <c r="B382" s="106"/>
      <c r="C382" s="85"/>
      <c r="D382" s="87"/>
      <c r="E382" s="89"/>
      <c r="F382" s="155" t="s">
        <v>414</v>
      </c>
      <c r="G382" s="156"/>
      <c r="H382" s="157"/>
      <c r="I382" s="90" t="s">
        <v>126</v>
      </c>
      <c r="J382" s="98" t="s">
        <v>415</v>
      </c>
      <c r="K382" s="118">
        <v>8240</v>
      </c>
    </row>
    <row r="383" spans="2:11" ht="36" customHeight="1" x14ac:dyDescent="0.2">
      <c r="B383" s="106"/>
      <c r="C383" s="85"/>
      <c r="D383" s="87"/>
      <c r="E383" s="158" t="s">
        <v>127</v>
      </c>
      <c r="F383" s="158"/>
      <c r="G383" s="158"/>
      <c r="H383" s="158"/>
      <c r="I383" s="88" t="s">
        <v>128</v>
      </c>
      <c r="J383" s="97"/>
      <c r="K383" s="117">
        <f>K384</f>
        <v>1774</v>
      </c>
    </row>
    <row r="384" spans="2:11" ht="48.75" customHeight="1" x14ac:dyDescent="0.2">
      <c r="B384" s="106"/>
      <c r="C384" s="85"/>
      <c r="D384" s="87"/>
      <c r="E384" s="89"/>
      <c r="F384" s="155" t="s">
        <v>414</v>
      </c>
      <c r="G384" s="156"/>
      <c r="H384" s="157"/>
      <c r="I384" s="90" t="s">
        <v>128</v>
      </c>
      <c r="J384" s="98" t="s">
        <v>415</v>
      </c>
      <c r="K384" s="118">
        <v>1774</v>
      </c>
    </row>
    <row r="385" spans="2:11" ht="49.5" customHeight="1" x14ac:dyDescent="0.2">
      <c r="B385" s="106"/>
      <c r="C385" s="85"/>
      <c r="D385" s="160" t="s">
        <v>129</v>
      </c>
      <c r="E385" s="160"/>
      <c r="F385" s="160"/>
      <c r="G385" s="160"/>
      <c r="H385" s="160"/>
      <c r="I385" s="86" t="s">
        <v>130</v>
      </c>
      <c r="J385" s="96"/>
      <c r="K385" s="116">
        <f>K386</f>
        <v>1684</v>
      </c>
    </row>
    <row r="386" spans="2:11" ht="35.25" customHeight="1" x14ac:dyDescent="0.2">
      <c r="B386" s="106"/>
      <c r="C386" s="85"/>
      <c r="D386" s="87"/>
      <c r="E386" s="158" t="s">
        <v>131</v>
      </c>
      <c r="F386" s="158"/>
      <c r="G386" s="158"/>
      <c r="H386" s="158"/>
      <c r="I386" s="88" t="s">
        <v>132</v>
      </c>
      <c r="J386" s="97"/>
      <c r="K386" s="117">
        <f>K387+K388</f>
        <v>1684</v>
      </c>
    </row>
    <row r="387" spans="2:11" ht="46.5" customHeight="1" x14ac:dyDescent="0.2">
      <c r="B387" s="106"/>
      <c r="C387" s="85"/>
      <c r="D387" s="87"/>
      <c r="E387" s="89"/>
      <c r="F387" s="155" t="s">
        <v>414</v>
      </c>
      <c r="G387" s="156"/>
      <c r="H387" s="157"/>
      <c r="I387" s="90" t="s">
        <v>132</v>
      </c>
      <c r="J387" s="98" t="s">
        <v>415</v>
      </c>
      <c r="K387" s="118">
        <v>1196</v>
      </c>
    </row>
    <row r="388" spans="2:11" ht="18" customHeight="1" x14ac:dyDescent="0.2">
      <c r="B388" s="106"/>
      <c r="C388" s="85"/>
      <c r="D388" s="87"/>
      <c r="E388" s="89"/>
      <c r="F388" s="145"/>
      <c r="G388" s="170" t="s">
        <v>534</v>
      </c>
      <c r="H388" s="171"/>
      <c r="I388" s="90" t="s">
        <v>132</v>
      </c>
      <c r="J388" s="98">
        <v>612</v>
      </c>
      <c r="K388" s="118">
        <v>488</v>
      </c>
    </row>
    <row r="389" spans="2:11" ht="24" customHeight="1" x14ac:dyDescent="0.2">
      <c r="B389" s="106"/>
      <c r="C389" s="159" t="s">
        <v>133</v>
      </c>
      <c r="D389" s="159"/>
      <c r="E389" s="159"/>
      <c r="F389" s="159"/>
      <c r="G389" s="159"/>
      <c r="H389" s="159"/>
      <c r="I389" s="84" t="s">
        <v>134</v>
      </c>
      <c r="J389" s="95"/>
      <c r="K389" s="115">
        <f>K390</f>
        <v>161768.09999999998</v>
      </c>
    </row>
    <row r="390" spans="2:11" ht="36" customHeight="1" x14ac:dyDescent="0.2">
      <c r="B390" s="106"/>
      <c r="C390" s="85"/>
      <c r="D390" s="160" t="s">
        <v>135</v>
      </c>
      <c r="E390" s="160"/>
      <c r="F390" s="160"/>
      <c r="G390" s="160"/>
      <c r="H390" s="160"/>
      <c r="I390" s="86" t="s">
        <v>136</v>
      </c>
      <c r="J390" s="96"/>
      <c r="K390" s="116">
        <f>K391+K396+K399+K394</f>
        <v>161768.09999999998</v>
      </c>
    </row>
    <row r="391" spans="2:11" ht="36" customHeight="1" x14ac:dyDescent="0.2">
      <c r="B391" s="106"/>
      <c r="C391" s="85"/>
      <c r="D391" s="87"/>
      <c r="E391" s="158" t="s">
        <v>137</v>
      </c>
      <c r="F391" s="158"/>
      <c r="G391" s="158"/>
      <c r="H391" s="158"/>
      <c r="I391" s="88" t="s">
        <v>138</v>
      </c>
      <c r="J391" s="97"/>
      <c r="K391" s="117">
        <f>K392+K393</f>
        <v>109694.29999999999</v>
      </c>
    </row>
    <row r="392" spans="2:11" ht="56.25" customHeight="1" x14ac:dyDescent="0.2">
      <c r="B392" s="106"/>
      <c r="C392" s="85"/>
      <c r="D392" s="87"/>
      <c r="E392" s="89"/>
      <c r="F392" s="155" t="s">
        <v>414</v>
      </c>
      <c r="G392" s="156"/>
      <c r="H392" s="157"/>
      <c r="I392" s="90" t="s">
        <v>138</v>
      </c>
      <c r="J392" s="98" t="s">
        <v>415</v>
      </c>
      <c r="K392" s="118">
        <v>69704.7</v>
      </c>
    </row>
    <row r="393" spans="2:11" ht="60.75" customHeight="1" x14ac:dyDescent="0.2">
      <c r="B393" s="106"/>
      <c r="C393" s="85"/>
      <c r="D393" s="87"/>
      <c r="E393" s="89"/>
      <c r="F393" s="155" t="s">
        <v>400</v>
      </c>
      <c r="G393" s="156"/>
      <c r="H393" s="157"/>
      <c r="I393" s="90" t="s">
        <v>138</v>
      </c>
      <c r="J393" s="98" t="s">
        <v>401</v>
      </c>
      <c r="K393" s="118">
        <v>39989.599999999999</v>
      </c>
    </row>
    <row r="394" spans="2:11" ht="43.5" customHeight="1" x14ac:dyDescent="0.2">
      <c r="B394" s="106"/>
      <c r="C394" s="85"/>
      <c r="D394" s="87"/>
      <c r="E394" s="89"/>
      <c r="F394" s="151"/>
      <c r="G394" s="170" t="s">
        <v>1052</v>
      </c>
      <c r="H394" s="171"/>
      <c r="I394" s="90" t="s">
        <v>1050</v>
      </c>
      <c r="J394" s="98"/>
      <c r="K394" s="118">
        <f>K395</f>
        <v>122.4</v>
      </c>
    </row>
    <row r="395" spans="2:11" ht="23.25" customHeight="1" x14ac:dyDescent="0.2">
      <c r="B395" s="106"/>
      <c r="C395" s="85"/>
      <c r="D395" s="87"/>
      <c r="E395" s="89"/>
      <c r="F395" s="151"/>
      <c r="G395" s="170" t="s">
        <v>1051</v>
      </c>
      <c r="H395" s="171"/>
      <c r="I395" s="90" t="s">
        <v>1050</v>
      </c>
      <c r="J395" s="98">
        <v>622</v>
      </c>
      <c r="K395" s="118">
        <v>122.4</v>
      </c>
    </row>
    <row r="396" spans="2:11" ht="38.25" customHeight="1" x14ac:dyDescent="0.2">
      <c r="B396" s="106"/>
      <c r="C396" s="85"/>
      <c r="D396" s="87"/>
      <c r="E396" s="158" t="s">
        <v>139</v>
      </c>
      <c r="F396" s="158"/>
      <c r="G396" s="158"/>
      <c r="H396" s="158"/>
      <c r="I396" s="88" t="s">
        <v>140</v>
      </c>
      <c r="J396" s="97"/>
      <c r="K396" s="117">
        <f>K397+K398</f>
        <v>49751.399999999994</v>
      </c>
    </row>
    <row r="397" spans="2:11" ht="60" customHeight="1" x14ac:dyDescent="0.2">
      <c r="B397" s="106"/>
      <c r="C397" s="85"/>
      <c r="D397" s="87"/>
      <c r="E397" s="89"/>
      <c r="F397" s="155" t="s">
        <v>414</v>
      </c>
      <c r="G397" s="156"/>
      <c r="H397" s="157"/>
      <c r="I397" s="90" t="s">
        <v>140</v>
      </c>
      <c r="J397" s="98" t="s">
        <v>415</v>
      </c>
      <c r="K397" s="118">
        <v>36606.199999999997</v>
      </c>
    </row>
    <row r="398" spans="2:11" ht="55.5" customHeight="1" x14ac:dyDescent="0.2">
      <c r="B398" s="106"/>
      <c r="C398" s="85"/>
      <c r="D398" s="87"/>
      <c r="E398" s="89"/>
      <c r="F398" s="155" t="s">
        <v>400</v>
      </c>
      <c r="G398" s="156"/>
      <c r="H398" s="157"/>
      <c r="I398" s="90" t="s">
        <v>140</v>
      </c>
      <c r="J398" s="98" t="s">
        <v>401</v>
      </c>
      <c r="K398" s="118">
        <v>13145.2</v>
      </c>
    </row>
    <row r="399" spans="2:11" ht="55.5" customHeight="1" x14ac:dyDescent="0.2">
      <c r="B399" s="106"/>
      <c r="C399" s="85"/>
      <c r="D399" s="87"/>
      <c r="E399" s="89"/>
      <c r="F399" s="139"/>
      <c r="G399" s="170" t="s">
        <v>1031</v>
      </c>
      <c r="H399" s="171"/>
      <c r="I399" s="141" t="s">
        <v>1032</v>
      </c>
      <c r="J399" s="142"/>
      <c r="K399" s="118">
        <f>K400+K401</f>
        <v>2200</v>
      </c>
    </row>
    <row r="400" spans="2:11" ht="22.5" customHeight="1" x14ac:dyDescent="0.2">
      <c r="B400" s="106"/>
      <c r="C400" s="85"/>
      <c r="D400" s="87"/>
      <c r="E400" s="89"/>
      <c r="F400" s="139"/>
      <c r="G400" s="170" t="s">
        <v>534</v>
      </c>
      <c r="H400" s="171"/>
      <c r="I400" s="141" t="s">
        <v>1032</v>
      </c>
      <c r="J400" s="142">
        <v>612</v>
      </c>
      <c r="K400" s="118">
        <v>1700</v>
      </c>
    </row>
    <row r="401" spans="2:11" ht="19.5" customHeight="1" x14ac:dyDescent="0.2">
      <c r="B401" s="106"/>
      <c r="C401" s="85"/>
      <c r="D401" s="87"/>
      <c r="E401" s="89"/>
      <c r="F401" s="139"/>
      <c r="G401" s="170" t="s">
        <v>1033</v>
      </c>
      <c r="H401" s="171"/>
      <c r="I401" s="141" t="s">
        <v>1032</v>
      </c>
      <c r="J401" s="142" t="s">
        <v>379</v>
      </c>
      <c r="K401" s="118">
        <v>500</v>
      </c>
    </row>
    <row r="402" spans="2:11" ht="36.75" customHeight="1" x14ac:dyDescent="0.2">
      <c r="B402" s="161" t="s">
        <v>141</v>
      </c>
      <c r="C402" s="162"/>
      <c r="D402" s="162"/>
      <c r="E402" s="162"/>
      <c r="F402" s="162"/>
      <c r="G402" s="162"/>
      <c r="H402" s="162"/>
      <c r="I402" s="111" t="s">
        <v>142</v>
      </c>
      <c r="J402" s="112"/>
      <c r="K402" s="114">
        <f>K403+K407</f>
        <v>2617.6</v>
      </c>
    </row>
    <row r="403" spans="2:11" ht="21.75" customHeight="1" x14ac:dyDescent="0.2">
      <c r="B403" s="106"/>
      <c r="C403" s="159" t="s">
        <v>143</v>
      </c>
      <c r="D403" s="159"/>
      <c r="E403" s="159"/>
      <c r="F403" s="159"/>
      <c r="G403" s="159"/>
      <c r="H403" s="159"/>
      <c r="I403" s="84" t="s">
        <v>144</v>
      </c>
      <c r="J403" s="95"/>
      <c r="K403" s="115">
        <f>K404</f>
        <v>436.6</v>
      </c>
    </row>
    <row r="404" spans="2:11" ht="48" customHeight="1" x14ac:dyDescent="0.2">
      <c r="B404" s="106"/>
      <c r="C404" s="85"/>
      <c r="D404" s="160" t="s">
        <v>145</v>
      </c>
      <c r="E404" s="160"/>
      <c r="F404" s="160"/>
      <c r="G404" s="160"/>
      <c r="H404" s="160"/>
      <c r="I404" s="86" t="s">
        <v>146</v>
      </c>
      <c r="J404" s="96"/>
      <c r="K404" s="116">
        <f>K405</f>
        <v>436.6</v>
      </c>
    </row>
    <row r="405" spans="2:11" ht="39.75" customHeight="1" x14ac:dyDescent="0.2">
      <c r="B405" s="106"/>
      <c r="C405" s="85"/>
      <c r="D405" s="87"/>
      <c r="E405" s="158" t="s">
        <v>147</v>
      </c>
      <c r="F405" s="158"/>
      <c r="G405" s="158"/>
      <c r="H405" s="158"/>
      <c r="I405" s="88" t="s">
        <v>148</v>
      </c>
      <c r="J405" s="97"/>
      <c r="K405" s="117">
        <f>K406</f>
        <v>436.6</v>
      </c>
    </row>
    <row r="406" spans="2:11" ht="37.5" customHeight="1" x14ac:dyDescent="0.2">
      <c r="B406" s="106"/>
      <c r="C406" s="85"/>
      <c r="D406" s="87"/>
      <c r="E406" s="89"/>
      <c r="F406" s="155" t="s">
        <v>522</v>
      </c>
      <c r="G406" s="156"/>
      <c r="H406" s="157"/>
      <c r="I406" s="90" t="s">
        <v>148</v>
      </c>
      <c r="J406" s="98" t="s">
        <v>523</v>
      </c>
      <c r="K406" s="118">
        <v>436.6</v>
      </c>
    </row>
    <row r="407" spans="2:11" ht="39.75" customHeight="1" x14ac:dyDescent="0.2">
      <c r="B407" s="106"/>
      <c r="C407" s="159" t="s">
        <v>149</v>
      </c>
      <c r="D407" s="159"/>
      <c r="E407" s="159"/>
      <c r="F407" s="159"/>
      <c r="G407" s="159"/>
      <c r="H407" s="159"/>
      <c r="I407" s="84" t="s">
        <v>150</v>
      </c>
      <c r="J407" s="95"/>
      <c r="K407" s="115">
        <f>K408</f>
        <v>2181</v>
      </c>
    </row>
    <row r="408" spans="2:11" ht="38.25" customHeight="1" x14ac:dyDescent="0.2">
      <c r="B408" s="106"/>
      <c r="C408" s="85"/>
      <c r="D408" s="160" t="s">
        <v>151</v>
      </c>
      <c r="E408" s="160"/>
      <c r="F408" s="160"/>
      <c r="G408" s="160"/>
      <c r="H408" s="160"/>
      <c r="I408" s="86" t="s">
        <v>152</v>
      </c>
      <c r="J408" s="96"/>
      <c r="K408" s="116">
        <f>K409</f>
        <v>2181</v>
      </c>
    </row>
    <row r="409" spans="2:11" ht="34.5" customHeight="1" x14ac:dyDescent="0.2">
      <c r="B409" s="106"/>
      <c r="C409" s="85"/>
      <c r="D409" s="87"/>
      <c r="E409" s="158" t="s">
        <v>153</v>
      </c>
      <c r="F409" s="158"/>
      <c r="G409" s="158"/>
      <c r="H409" s="158"/>
      <c r="I409" s="88" t="s">
        <v>154</v>
      </c>
      <c r="J409" s="97"/>
      <c r="K409" s="117">
        <f>K410+K411+K412</f>
        <v>2181</v>
      </c>
    </row>
    <row r="410" spans="2:11" ht="15" customHeight="1" x14ac:dyDescent="0.2">
      <c r="B410" s="106"/>
      <c r="C410" s="85"/>
      <c r="D410" s="87"/>
      <c r="E410" s="89"/>
      <c r="F410" s="155" t="s">
        <v>555</v>
      </c>
      <c r="G410" s="156"/>
      <c r="H410" s="157"/>
      <c r="I410" s="90" t="s">
        <v>154</v>
      </c>
      <c r="J410" s="98" t="s">
        <v>556</v>
      </c>
      <c r="K410" s="118">
        <v>381</v>
      </c>
    </row>
    <row r="411" spans="2:11" ht="34.5" customHeight="1" x14ac:dyDescent="0.2">
      <c r="B411" s="106"/>
      <c r="C411" s="85"/>
      <c r="D411" s="87"/>
      <c r="E411" s="89"/>
      <c r="F411" s="155" t="s">
        <v>557</v>
      </c>
      <c r="G411" s="156"/>
      <c r="H411" s="157"/>
      <c r="I411" s="90" t="s">
        <v>154</v>
      </c>
      <c r="J411" s="98" t="s">
        <v>558</v>
      </c>
      <c r="K411" s="118">
        <v>115</v>
      </c>
    </row>
    <row r="412" spans="2:11" ht="33.75" customHeight="1" x14ac:dyDescent="0.2">
      <c r="B412" s="106"/>
      <c r="C412" s="85"/>
      <c r="D412" s="87"/>
      <c r="E412" s="89"/>
      <c r="F412" s="155" t="s">
        <v>370</v>
      </c>
      <c r="G412" s="156"/>
      <c r="H412" s="157"/>
      <c r="I412" s="90" t="s">
        <v>154</v>
      </c>
      <c r="J412" s="98" t="s">
        <v>371</v>
      </c>
      <c r="K412" s="118">
        <v>1685</v>
      </c>
    </row>
    <row r="413" spans="2:11" ht="35.25" customHeight="1" x14ac:dyDescent="0.2">
      <c r="B413" s="161" t="s">
        <v>155</v>
      </c>
      <c r="C413" s="162"/>
      <c r="D413" s="162"/>
      <c r="E413" s="162"/>
      <c r="F413" s="162"/>
      <c r="G413" s="162"/>
      <c r="H413" s="162"/>
      <c r="I413" s="111" t="s">
        <v>156</v>
      </c>
      <c r="J413" s="112"/>
      <c r="K413" s="114">
        <f>K414+K427+K431</f>
        <v>3658</v>
      </c>
    </row>
    <row r="414" spans="2:11" ht="23.25" customHeight="1" x14ac:dyDescent="0.2">
      <c r="B414" s="106"/>
      <c r="C414" s="159" t="s">
        <v>157</v>
      </c>
      <c r="D414" s="159"/>
      <c r="E414" s="159"/>
      <c r="F414" s="159"/>
      <c r="G414" s="159"/>
      <c r="H414" s="159"/>
      <c r="I414" s="84" t="s">
        <v>158</v>
      </c>
      <c r="J414" s="95"/>
      <c r="K414" s="115">
        <f>K415</f>
        <v>1708</v>
      </c>
    </row>
    <row r="415" spans="2:11" ht="20.25" customHeight="1" x14ac:dyDescent="0.2">
      <c r="B415" s="106"/>
      <c r="C415" s="85"/>
      <c r="D415" s="160" t="s">
        <v>159</v>
      </c>
      <c r="E415" s="160"/>
      <c r="F415" s="160"/>
      <c r="G415" s="160"/>
      <c r="H415" s="160"/>
      <c r="I415" s="86" t="s">
        <v>160</v>
      </c>
      <c r="J415" s="96"/>
      <c r="K415" s="116">
        <f>K416+K418+K420+K422+K424</f>
        <v>1708</v>
      </c>
    </row>
    <row r="416" spans="2:11" ht="29.25" customHeight="1" x14ac:dyDescent="0.2">
      <c r="B416" s="106"/>
      <c r="C416" s="85"/>
      <c r="D416" s="87"/>
      <c r="E416" s="158" t="s">
        <v>161</v>
      </c>
      <c r="F416" s="158"/>
      <c r="G416" s="158"/>
      <c r="H416" s="158"/>
      <c r="I416" s="88" t="s">
        <v>162</v>
      </c>
      <c r="J416" s="97"/>
      <c r="K416" s="117">
        <f>K417</f>
        <v>670</v>
      </c>
    </row>
    <row r="417" spans="2:11" ht="40.5" customHeight="1" x14ac:dyDescent="0.2">
      <c r="B417" s="106"/>
      <c r="C417" s="85"/>
      <c r="D417" s="87"/>
      <c r="E417" s="89"/>
      <c r="F417" s="155" t="s">
        <v>370</v>
      </c>
      <c r="G417" s="156"/>
      <c r="H417" s="157"/>
      <c r="I417" s="90" t="s">
        <v>162</v>
      </c>
      <c r="J417" s="98" t="s">
        <v>371</v>
      </c>
      <c r="K417" s="118">
        <v>670</v>
      </c>
    </row>
    <row r="418" spans="2:11" ht="22.5" customHeight="1" x14ac:dyDescent="0.2">
      <c r="B418" s="106"/>
      <c r="C418" s="85"/>
      <c r="D418" s="87"/>
      <c r="E418" s="158" t="s">
        <v>163</v>
      </c>
      <c r="F418" s="158"/>
      <c r="G418" s="158"/>
      <c r="H418" s="158"/>
      <c r="I418" s="88" t="s">
        <v>164</v>
      </c>
      <c r="J418" s="97"/>
      <c r="K418" s="117">
        <f>K419</f>
        <v>100</v>
      </c>
    </row>
    <row r="419" spans="2:11" ht="44.25" customHeight="1" x14ac:dyDescent="0.2">
      <c r="B419" s="106"/>
      <c r="C419" s="85"/>
      <c r="D419" s="87"/>
      <c r="E419" s="89"/>
      <c r="F419" s="155" t="s">
        <v>370</v>
      </c>
      <c r="G419" s="156"/>
      <c r="H419" s="157"/>
      <c r="I419" s="90" t="s">
        <v>164</v>
      </c>
      <c r="J419" s="98" t="s">
        <v>371</v>
      </c>
      <c r="K419" s="118">
        <v>100</v>
      </c>
    </row>
    <row r="420" spans="2:11" ht="21" customHeight="1" x14ac:dyDescent="0.2">
      <c r="B420" s="106"/>
      <c r="C420" s="85"/>
      <c r="D420" s="87"/>
      <c r="E420" s="158" t="s">
        <v>165</v>
      </c>
      <c r="F420" s="158"/>
      <c r="G420" s="158"/>
      <c r="H420" s="158"/>
      <c r="I420" s="88" t="s">
        <v>166</v>
      </c>
      <c r="J420" s="97"/>
      <c r="K420" s="117">
        <f>K421</f>
        <v>250</v>
      </c>
    </row>
    <row r="421" spans="2:11" ht="33.75" customHeight="1" x14ac:dyDescent="0.2">
      <c r="B421" s="106"/>
      <c r="C421" s="85"/>
      <c r="D421" s="87"/>
      <c r="E421" s="89"/>
      <c r="F421" s="155" t="s">
        <v>370</v>
      </c>
      <c r="G421" s="156"/>
      <c r="H421" s="157"/>
      <c r="I421" s="90" t="s">
        <v>166</v>
      </c>
      <c r="J421" s="98" t="s">
        <v>371</v>
      </c>
      <c r="K421" s="118">
        <v>250</v>
      </c>
    </row>
    <row r="422" spans="2:11" ht="18.75" customHeight="1" x14ac:dyDescent="0.2">
      <c r="B422" s="106"/>
      <c r="C422" s="85"/>
      <c r="D422" s="87"/>
      <c r="E422" s="158" t="s">
        <v>167</v>
      </c>
      <c r="F422" s="158"/>
      <c r="G422" s="158"/>
      <c r="H422" s="158"/>
      <c r="I422" s="88" t="s">
        <v>168</v>
      </c>
      <c r="J422" s="97"/>
      <c r="K422" s="117">
        <f>K423</f>
        <v>198</v>
      </c>
    </row>
    <row r="423" spans="2:11" ht="41.25" customHeight="1" x14ac:dyDescent="0.2">
      <c r="B423" s="106"/>
      <c r="C423" s="85"/>
      <c r="D423" s="87"/>
      <c r="E423" s="89"/>
      <c r="F423" s="155" t="s">
        <v>370</v>
      </c>
      <c r="G423" s="156"/>
      <c r="H423" s="157"/>
      <c r="I423" s="90" t="s">
        <v>168</v>
      </c>
      <c r="J423" s="98" t="s">
        <v>371</v>
      </c>
      <c r="K423" s="118">
        <v>198</v>
      </c>
    </row>
    <row r="424" spans="2:11" ht="20.25" customHeight="1" x14ac:dyDescent="0.2">
      <c r="B424" s="106"/>
      <c r="C424" s="85"/>
      <c r="D424" s="87"/>
      <c r="E424" s="158" t="s">
        <v>169</v>
      </c>
      <c r="F424" s="158"/>
      <c r="G424" s="158"/>
      <c r="H424" s="158"/>
      <c r="I424" s="88" t="s">
        <v>170</v>
      </c>
      <c r="J424" s="97"/>
      <c r="K424" s="117">
        <f>K425+K426</f>
        <v>490</v>
      </c>
    </row>
    <row r="425" spans="2:11" ht="37.5" customHeight="1" x14ac:dyDescent="0.2">
      <c r="B425" s="106"/>
      <c r="C425" s="85"/>
      <c r="D425" s="87"/>
      <c r="E425" s="89"/>
      <c r="F425" s="155" t="s">
        <v>370</v>
      </c>
      <c r="G425" s="156"/>
      <c r="H425" s="157"/>
      <c r="I425" s="90" t="s">
        <v>170</v>
      </c>
      <c r="J425" s="98" t="s">
        <v>371</v>
      </c>
      <c r="K425" s="118">
        <v>400</v>
      </c>
    </row>
    <row r="426" spans="2:11" ht="23.25" customHeight="1" x14ac:dyDescent="0.2">
      <c r="B426" s="106"/>
      <c r="C426" s="85"/>
      <c r="D426" s="87"/>
      <c r="E426" s="89"/>
      <c r="F426" s="155" t="s">
        <v>534</v>
      </c>
      <c r="G426" s="156"/>
      <c r="H426" s="157"/>
      <c r="I426" s="90" t="s">
        <v>170</v>
      </c>
      <c r="J426" s="98" t="s">
        <v>535</v>
      </c>
      <c r="K426" s="118">
        <v>90</v>
      </c>
    </row>
    <row r="427" spans="2:11" ht="20.25" customHeight="1" x14ac:dyDescent="0.2">
      <c r="B427" s="106"/>
      <c r="C427" s="159" t="s">
        <v>171</v>
      </c>
      <c r="D427" s="159"/>
      <c r="E427" s="159"/>
      <c r="F427" s="159"/>
      <c r="G427" s="159"/>
      <c r="H427" s="159"/>
      <c r="I427" s="84" t="s">
        <v>172</v>
      </c>
      <c r="J427" s="95"/>
      <c r="K427" s="115">
        <f>K428</f>
        <v>1000</v>
      </c>
    </row>
    <row r="428" spans="2:11" ht="15" customHeight="1" x14ac:dyDescent="0.2">
      <c r="B428" s="106"/>
      <c r="C428" s="85"/>
      <c r="D428" s="160" t="s">
        <v>173</v>
      </c>
      <c r="E428" s="160"/>
      <c r="F428" s="160"/>
      <c r="G428" s="160"/>
      <c r="H428" s="160"/>
      <c r="I428" s="86" t="s">
        <v>174</v>
      </c>
      <c r="J428" s="96"/>
      <c r="K428" s="116">
        <f>K429</f>
        <v>1000</v>
      </c>
    </row>
    <row r="429" spans="2:11" ht="22.5" customHeight="1" x14ac:dyDescent="0.2">
      <c r="B429" s="106"/>
      <c r="C429" s="85"/>
      <c r="D429" s="87"/>
      <c r="E429" s="158" t="s">
        <v>175</v>
      </c>
      <c r="F429" s="158"/>
      <c r="G429" s="158"/>
      <c r="H429" s="158"/>
      <c r="I429" s="88" t="s">
        <v>176</v>
      </c>
      <c r="J429" s="97"/>
      <c r="K429" s="117">
        <f>K430</f>
        <v>1000</v>
      </c>
    </row>
    <row r="430" spans="2:11" ht="36" customHeight="1" x14ac:dyDescent="0.2">
      <c r="B430" s="106"/>
      <c r="C430" s="85"/>
      <c r="D430" s="87"/>
      <c r="E430" s="89"/>
      <c r="F430" s="155" t="s">
        <v>370</v>
      </c>
      <c r="G430" s="156"/>
      <c r="H430" s="157"/>
      <c r="I430" s="90" t="s">
        <v>176</v>
      </c>
      <c r="J430" s="98" t="s">
        <v>371</v>
      </c>
      <c r="K430" s="118">
        <v>1000</v>
      </c>
    </row>
    <row r="431" spans="2:11" ht="21.75" customHeight="1" x14ac:dyDescent="0.2">
      <c r="B431" s="106"/>
      <c r="C431" s="159" t="s">
        <v>177</v>
      </c>
      <c r="D431" s="159"/>
      <c r="E431" s="159"/>
      <c r="F431" s="159"/>
      <c r="G431" s="159"/>
      <c r="H431" s="159"/>
      <c r="I431" s="84" t="s">
        <v>178</v>
      </c>
      <c r="J431" s="95"/>
      <c r="K431" s="115">
        <f>K432</f>
        <v>950</v>
      </c>
    </row>
    <row r="432" spans="2:11" ht="34.5" customHeight="1" x14ac:dyDescent="0.2">
      <c r="B432" s="106"/>
      <c r="C432" s="85"/>
      <c r="D432" s="160" t="s">
        <v>179</v>
      </c>
      <c r="E432" s="160"/>
      <c r="F432" s="160"/>
      <c r="G432" s="160"/>
      <c r="H432" s="160"/>
      <c r="I432" s="86" t="s">
        <v>180</v>
      </c>
      <c r="J432" s="96"/>
      <c r="K432" s="116">
        <f>K433+K435</f>
        <v>950</v>
      </c>
    </row>
    <row r="433" spans="2:11" ht="32.25" customHeight="1" x14ac:dyDescent="0.2">
      <c r="B433" s="106"/>
      <c r="C433" s="85"/>
      <c r="D433" s="87"/>
      <c r="E433" s="158" t="s">
        <v>181</v>
      </c>
      <c r="F433" s="158"/>
      <c r="G433" s="158"/>
      <c r="H433" s="158"/>
      <c r="I433" s="88" t="s">
        <v>182</v>
      </c>
      <c r="J433" s="97"/>
      <c r="K433" s="117">
        <f>K434</f>
        <v>250</v>
      </c>
    </row>
    <row r="434" spans="2:11" ht="36.75" customHeight="1" x14ac:dyDescent="0.2">
      <c r="B434" s="106"/>
      <c r="C434" s="85"/>
      <c r="D434" s="87"/>
      <c r="E434" s="89"/>
      <c r="F434" s="155" t="s">
        <v>370</v>
      </c>
      <c r="G434" s="156"/>
      <c r="H434" s="157"/>
      <c r="I434" s="90" t="s">
        <v>182</v>
      </c>
      <c r="J434" s="98" t="s">
        <v>371</v>
      </c>
      <c r="K434" s="118">
        <v>250</v>
      </c>
    </row>
    <row r="435" spans="2:11" ht="15" customHeight="1" x14ac:dyDescent="0.2">
      <c r="B435" s="106"/>
      <c r="C435" s="85"/>
      <c r="D435" s="87"/>
      <c r="E435" s="158" t="s">
        <v>707</v>
      </c>
      <c r="F435" s="158"/>
      <c r="G435" s="158"/>
      <c r="H435" s="158"/>
      <c r="I435" s="88" t="s">
        <v>708</v>
      </c>
      <c r="J435" s="97"/>
      <c r="K435" s="117">
        <f>K436</f>
        <v>700</v>
      </c>
    </row>
    <row r="436" spans="2:11" ht="37.5" customHeight="1" x14ac:dyDescent="0.2">
      <c r="B436" s="106"/>
      <c r="C436" s="85"/>
      <c r="D436" s="87"/>
      <c r="E436" s="89"/>
      <c r="F436" s="155" t="s">
        <v>370</v>
      </c>
      <c r="G436" s="156"/>
      <c r="H436" s="157"/>
      <c r="I436" s="90" t="s">
        <v>708</v>
      </c>
      <c r="J436" s="98" t="s">
        <v>371</v>
      </c>
      <c r="K436" s="118">
        <v>700</v>
      </c>
    </row>
    <row r="437" spans="2:11" ht="36" customHeight="1" x14ac:dyDescent="0.2">
      <c r="B437" s="161" t="s">
        <v>709</v>
      </c>
      <c r="C437" s="162"/>
      <c r="D437" s="162"/>
      <c r="E437" s="162"/>
      <c r="F437" s="162"/>
      <c r="G437" s="162"/>
      <c r="H437" s="162"/>
      <c r="I437" s="111" t="s">
        <v>710</v>
      </c>
      <c r="J437" s="112"/>
      <c r="K437" s="114">
        <f>K438+K482+K502+K508+K514</f>
        <v>49095.199999999997</v>
      </c>
    </row>
    <row r="438" spans="2:11" ht="19.5" customHeight="1" x14ac:dyDescent="0.2">
      <c r="B438" s="106"/>
      <c r="C438" s="159" t="s">
        <v>711</v>
      </c>
      <c r="D438" s="159"/>
      <c r="E438" s="159"/>
      <c r="F438" s="159"/>
      <c r="G438" s="159"/>
      <c r="H438" s="159"/>
      <c r="I438" s="84" t="s">
        <v>712</v>
      </c>
      <c r="J438" s="95"/>
      <c r="K438" s="115">
        <f>K439+K444+K447+K450+K459+K466+K471+K479</f>
        <v>24823.8</v>
      </c>
    </row>
    <row r="439" spans="2:11" ht="66.75" customHeight="1" x14ac:dyDescent="0.2">
      <c r="B439" s="106"/>
      <c r="C439" s="85"/>
      <c r="D439" s="160" t="s">
        <v>713</v>
      </c>
      <c r="E439" s="160"/>
      <c r="F439" s="160"/>
      <c r="G439" s="160"/>
      <c r="H439" s="160"/>
      <c r="I439" s="86" t="s">
        <v>714</v>
      </c>
      <c r="J439" s="96"/>
      <c r="K439" s="116">
        <f>K440+K442</f>
        <v>1117</v>
      </c>
    </row>
    <row r="440" spans="2:11" ht="18" customHeight="1" x14ac:dyDescent="0.2">
      <c r="B440" s="106"/>
      <c r="C440" s="85"/>
      <c r="D440" s="87"/>
      <c r="E440" s="158" t="s">
        <v>715</v>
      </c>
      <c r="F440" s="158"/>
      <c r="G440" s="158"/>
      <c r="H440" s="158"/>
      <c r="I440" s="88" t="s">
        <v>716</v>
      </c>
      <c r="J440" s="97"/>
      <c r="K440" s="117">
        <f>K441</f>
        <v>567</v>
      </c>
    </row>
    <row r="441" spans="2:11" ht="33.75" customHeight="1" x14ac:dyDescent="0.2">
      <c r="B441" s="106"/>
      <c r="C441" s="85"/>
      <c r="D441" s="87"/>
      <c r="E441" s="89"/>
      <c r="F441" s="155" t="s">
        <v>370</v>
      </c>
      <c r="G441" s="156"/>
      <c r="H441" s="157"/>
      <c r="I441" s="90" t="s">
        <v>716</v>
      </c>
      <c r="J441" s="98" t="s">
        <v>371</v>
      </c>
      <c r="K441" s="118">
        <v>567</v>
      </c>
    </row>
    <row r="442" spans="2:11" ht="18" customHeight="1" x14ac:dyDescent="0.2">
      <c r="B442" s="106"/>
      <c r="C442" s="85"/>
      <c r="D442" s="87"/>
      <c r="E442" s="158" t="s">
        <v>717</v>
      </c>
      <c r="F442" s="158"/>
      <c r="G442" s="158"/>
      <c r="H442" s="158"/>
      <c r="I442" s="88" t="s">
        <v>718</v>
      </c>
      <c r="J442" s="97"/>
      <c r="K442" s="117">
        <f>K443</f>
        <v>550</v>
      </c>
    </row>
    <row r="443" spans="2:11" ht="38.25" customHeight="1" x14ac:dyDescent="0.2">
      <c r="B443" s="106"/>
      <c r="C443" s="85"/>
      <c r="D443" s="87"/>
      <c r="E443" s="89"/>
      <c r="F443" s="155" t="s">
        <v>370</v>
      </c>
      <c r="G443" s="156"/>
      <c r="H443" s="157"/>
      <c r="I443" s="90" t="s">
        <v>718</v>
      </c>
      <c r="J443" s="98" t="s">
        <v>371</v>
      </c>
      <c r="K443" s="118">
        <v>550</v>
      </c>
    </row>
    <row r="444" spans="2:11" ht="32.25" customHeight="1" x14ac:dyDescent="0.2">
      <c r="B444" s="106"/>
      <c r="C444" s="85"/>
      <c r="D444" s="160" t="s">
        <v>719</v>
      </c>
      <c r="E444" s="160"/>
      <c r="F444" s="160"/>
      <c r="G444" s="160"/>
      <c r="H444" s="160"/>
      <c r="I444" s="86" t="s">
        <v>720</v>
      </c>
      <c r="J444" s="96"/>
      <c r="K444" s="116">
        <f>K445</f>
        <v>199.8</v>
      </c>
    </row>
    <row r="445" spans="2:11" ht="42.75" customHeight="1" x14ac:dyDescent="0.2">
      <c r="B445" s="106"/>
      <c r="C445" s="85"/>
      <c r="D445" s="87"/>
      <c r="E445" s="158" t="s">
        <v>721</v>
      </c>
      <c r="F445" s="158"/>
      <c r="G445" s="158"/>
      <c r="H445" s="158"/>
      <c r="I445" s="88" t="s">
        <v>722</v>
      </c>
      <c r="J445" s="97"/>
      <c r="K445" s="117">
        <f>K446</f>
        <v>199.8</v>
      </c>
    </row>
    <row r="446" spans="2:11" ht="32.25" customHeight="1" x14ac:dyDescent="0.2">
      <c r="B446" s="106"/>
      <c r="C446" s="85"/>
      <c r="D446" s="87"/>
      <c r="E446" s="89"/>
      <c r="F446" s="155" t="s">
        <v>370</v>
      </c>
      <c r="G446" s="156"/>
      <c r="H446" s="157"/>
      <c r="I446" s="90" t="s">
        <v>722</v>
      </c>
      <c r="J446" s="98" t="s">
        <v>371</v>
      </c>
      <c r="K446" s="118">
        <v>199.8</v>
      </c>
    </row>
    <row r="447" spans="2:11" ht="34.5" customHeight="1" x14ac:dyDescent="0.2">
      <c r="B447" s="106"/>
      <c r="C447" s="85"/>
      <c r="D447" s="160" t="s">
        <v>723</v>
      </c>
      <c r="E447" s="160"/>
      <c r="F447" s="160"/>
      <c r="G447" s="160"/>
      <c r="H447" s="160"/>
      <c r="I447" s="86" t="s">
        <v>724</v>
      </c>
      <c r="J447" s="96"/>
      <c r="K447" s="116">
        <f>K448</f>
        <v>1896</v>
      </c>
    </row>
    <row r="448" spans="2:11" ht="35.25" customHeight="1" x14ac:dyDescent="0.2">
      <c r="B448" s="106"/>
      <c r="C448" s="85"/>
      <c r="D448" s="87"/>
      <c r="E448" s="158" t="s">
        <v>725</v>
      </c>
      <c r="F448" s="158"/>
      <c r="G448" s="158"/>
      <c r="H448" s="158"/>
      <c r="I448" s="88" t="s">
        <v>726</v>
      </c>
      <c r="J448" s="97"/>
      <c r="K448" s="117">
        <f>K449</f>
        <v>1896</v>
      </c>
    </row>
    <row r="449" spans="2:11" ht="36.75" customHeight="1" x14ac:dyDescent="0.2">
      <c r="B449" s="106"/>
      <c r="C449" s="85"/>
      <c r="D449" s="87"/>
      <c r="E449" s="89"/>
      <c r="F449" s="155" t="s">
        <v>518</v>
      </c>
      <c r="G449" s="156"/>
      <c r="H449" s="157"/>
      <c r="I449" s="90" t="s">
        <v>726</v>
      </c>
      <c r="J449" s="98" t="s">
        <v>519</v>
      </c>
      <c r="K449" s="118">
        <v>1896</v>
      </c>
    </row>
    <row r="450" spans="2:11" ht="34.5" customHeight="1" x14ac:dyDescent="0.2">
      <c r="B450" s="106"/>
      <c r="C450" s="85"/>
      <c r="D450" s="160" t="s">
        <v>727</v>
      </c>
      <c r="E450" s="160"/>
      <c r="F450" s="160"/>
      <c r="G450" s="160"/>
      <c r="H450" s="160"/>
      <c r="I450" s="86" t="s">
        <v>728</v>
      </c>
      <c r="J450" s="96"/>
      <c r="K450" s="116">
        <f>K451+K454+K457</f>
        <v>582</v>
      </c>
    </row>
    <row r="451" spans="2:11" ht="20.25" customHeight="1" x14ac:dyDescent="0.2">
      <c r="B451" s="106"/>
      <c r="C451" s="85"/>
      <c r="D451" s="87"/>
      <c r="E451" s="158" t="s">
        <v>729</v>
      </c>
      <c r="F451" s="158"/>
      <c r="G451" s="158"/>
      <c r="H451" s="158"/>
      <c r="I451" s="88" t="s">
        <v>730</v>
      </c>
      <c r="J451" s="97"/>
      <c r="K451" s="117">
        <f>K452+K453</f>
        <v>150</v>
      </c>
    </row>
    <row r="452" spans="2:11" ht="21" customHeight="1" x14ac:dyDescent="0.2">
      <c r="B452" s="106"/>
      <c r="C452" s="85"/>
      <c r="D452" s="87"/>
      <c r="E452" s="89"/>
      <c r="F452" s="155" t="s">
        <v>534</v>
      </c>
      <c r="G452" s="156"/>
      <c r="H452" s="157"/>
      <c r="I452" s="90" t="s">
        <v>730</v>
      </c>
      <c r="J452" s="98" t="s">
        <v>535</v>
      </c>
      <c r="K452" s="118">
        <v>130</v>
      </c>
    </row>
    <row r="453" spans="2:11" ht="21" customHeight="1" x14ac:dyDescent="0.2">
      <c r="B453" s="106"/>
      <c r="C453" s="85"/>
      <c r="D453" s="87"/>
      <c r="E453" s="89"/>
      <c r="F453" s="155" t="s">
        <v>378</v>
      </c>
      <c r="G453" s="156"/>
      <c r="H453" s="157"/>
      <c r="I453" s="90" t="s">
        <v>730</v>
      </c>
      <c r="J453" s="98" t="s">
        <v>379</v>
      </c>
      <c r="K453" s="118">
        <v>20</v>
      </c>
    </row>
    <row r="454" spans="2:11" ht="33.75" customHeight="1" x14ac:dyDescent="0.2">
      <c r="B454" s="106"/>
      <c r="C454" s="85"/>
      <c r="D454" s="87"/>
      <c r="E454" s="158" t="s">
        <v>731</v>
      </c>
      <c r="F454" s="158"/>
      <c r="G454" s="158"/>
      <c r="H454" s="158"/>
      <c r="I454" s="88" t="s">
        <v>732</v>
      </c>
      <c r="J454" s="97"/>
      <c r="K454" s="117">
        <f>K456+K455</f>
        <v>261</v>
      </c>
    </row>
    <row r="455" spans="2:11" ht="15" customHeight="1" x14ac:dyDescent="0.2">
      <c r="B455" s="106"/>
      <c r="C455" s="85"/>
      <c r="D455" s="87"/>
      <c r="E455" s="89"/>
      <c r="F455" s="155" t="s">
        <v>534</v>
      </c>
      <c r="G455" s="156"/>
      <c r="H455" s="157"/>
      <c r="I455" s="90" t="s">
        <v>732</v>
      </c>
      <c r="J455" s="98" t="s">
        <v>535</v>
      </c>
      <c r="K455" s="118">
        <v>187</v>
      </c>
    </row>
    <row r="456" spans="2:11" ht="15" customHeight="1" x14ac:dyDescent="0.2">
      <c r="B456" s="106"/>
      <c r="C456" s="85"/>
      <c r="D456" s="87"/>
      <c r="E456" s="89"/>
      <c r="F456" s="155" t="s">
        <v>378</v>
      </c>
      <c r="G456" s="156"/>
      <c r="H456" s="157"/>
      <c r="I456" s="90" t="s">
        <v>732</v>
      </c>
      <c r="J456" s="98" t="s">
        <v>379</v>
      </c>
      <c r="K456" s="118">
        <v>74</v>
      </c>
    </row>
    <row r="457" spans="2:11" ht="36" customHeight="1" x14ac:dyDescent="0.2">
      <c r="B457" s="106"/>
      <c r="C457" s="85"/>
      <c r="D457" s="87"/>
      <c r="E457" s="158" t="s">
        <v>733</v>
      </c>
      <c r="F457" s="158"/>
      <c r="G457" s="158"/>
      <c r="H457" s="158"/>
      <c r="I457" s="88" t="s">
        <v>734</v>
      </c>
      <c r="J457" s="97"/>
      <c r="K457" s="117">
        <f>K458</f>
        <v>171</v>
      </c>
    </row>
    <row r="458" spans="2:11" ht="15" customHeight="1" x14ac:dyDescent="0.2">
      <c r="B458" s="106"/>
      <c r="C458" s="85"/>
      <c r="D458" s="87"/>
      <c r="E458" s="89"/>
      <c r="F458" s="155" t="s">
        <v>534</v>
      </c>
      <c r="G458" s="156"/>
      <c r="H458" s="157"/>
      <c r="I458" s="90" t="s">
        <v>734</v>
      </c>
      <c r="J458" s="98" t="s">
        <v>535</v>
      </c>
      <c r="K458" s="118">
        <v>171</v>
      </c>
    </row>
    <row r="459" spans="2:11" ht="36.75" customHeight="1" x14ac:dyDescent="0.2">
      <c r="B459" s="106"/>
      <c r="C459" s="85"/>
      <c r="D459" s="160" t="s">
        <v>735</v>
      </c>
      <c r="E459" s="160"/>
      <c r="F459" s="160"/>
      <c r="G459" s="160"/>
      <c r="H459" s="160"/>
      <c r="I459" s="86" t="s">
        <v>736</v>
      </c>
      <c r="J459" s="96"/>
      <c r="K459" s="116">
        <f>K460+K462+K464</f>
        <v>20736</v>
      </c>
    </row>
    <row r="460" spans="2:11" ht="15" customHeight="1" x14ac:dyDescent="0.2">
      <c r="B460" s="106"/>
      <c r="C460" s="85"/>
      <c r="D460" s="87"/>
      <c r="E460" s="158" t="s">
        <v>737</v>
      </c>
      <c r="F460" s="158"/>
      <c r="G460" s="158"/>
      <c r="H460" s="158"/>
      <c r="I460" s="88" t="s">
        <v>738</v>
      </c>
      <c r="J460" s="97"/>
      <c r="K460" s="117">
        <f>K461</f>
        <v>9750</v>
      </c>
    </row>
    <row r="461" spans="2:11" ht="33.75" customHeight="1" x14ac:dyDescent="0.2">
      <c r="B461" s="106"/>
      <c r="C461" s="85"/>
      <c r="D461" s="87"/>
      <c r="E461" s="89"/>
      <c r="F461" s="155" t="s">
        <v>370</v>
      </c>
      <c r="G461" s="156"/>
      <c r="H461" s="157"/>
      <c r="I461" s="90" t="s">
        <v>738</v>
      </c>
      <c r="J461" s="98" t="s">
        <v>371</v>
      </c>
      <c r="K461" s="118">
        <v>9750</v>
      </c>
    </row>
    <row r="462" spans="2:11" ht="19.5" customHeight="1" x14ac:dyDescent="0.2">
      <c r="B462" s="106"/>
      <c r="C462" s="85"/>
      <c r="D462" s="87"/>
      <c r="E462" s="158" t="s">
        <v>739</v>
      </c>
      <c r="F462" s="158"/>
      <c r="G462" s="158"/>
      <c r="H462" s="158"/>
      <c r="I462" s="88" t="s">
        <v>740</v>
      </c>
      <c r="J462" s="97"/>
      <c r="K462" s="117">
        <f>K463</f>
        <v>7910</v>
      </c>
    </row>
    <row r="463" spans="2:11" ht="37.5" customHeight="1" x14ac:dyDescent="0.2">
      <c r="B463" s="106"/>
      <c r="C463" s="85"/>
      <c r="D463" s="87"/>
      <c r="E463" s="89"/>
      <c r="F463" s="155" t="s">
        <v>481</v>
      </c>
      <c r="G463" s="156"/>
      <c r="H463" s="157"/>
      <c r="I463" s="90" t="s">
        <v>740</v>
      </c>
      <c r="J463" s="98" t="s">
        <v>482</v>
      </c>
      <c r="K463" s="118">
        <v>7910</v>
      </c>
    </row>
    <row r="464" spans="2:11" ht="34.5" customHeight="1" x14ac:dyDescent="0.2">
      <c r="B464" s="106"/>
      <c r="C464" s="85"/>
      <c r="D464" s="87"/>
      <c r="E464" s="158" t="s">
        <v>741</v>
      </c>
      <c r="F464" s="158"/>
      <c r="G464" s="158"/>
      <c r="H464" s="158"/>
      <c r="I464" s="88" t="s">
        <v>742</v>
      </c>
      <c r="J464" s="97"/>
      <c r="K464" s="117">
        <f>K465</f>
        <v>3076</v>
      </c>
    </row>
    <row r="465" spans="2:11" ht="33.75" customHeight="1" x14ac:dyDescent="0.2">
      <c r="B465" s="106"/>
      <c r="C465" s="85"/>
      <c r="D465" s="87"/>
      <c r="E465" s="89"/>
      <c r="F465" s="155" t="s">
        <v>370</v>
      </c>
      <c r="G465" s="156"/>
      <c r="H465" s="157"/>
      <c r="I465" s="90" t="s">
        <v>742</v>
      </c>
      <c r="J465" s="98" t="s">
        <v>371</v>
      </c>
      <c r="K465" s="118">
        <v>3076</v>
      </c>
    </row>
    <row r="466" spans="2:11" ht="52.5" customHeight="1" x14ac:dyDescent="0.2">
      <c r="B466" s="106"/>
      <c r="C466" s="85"/>
      <c r="D466" s="160" t="s">
        <v>996</v>
      </c>
      <c r="E466" s="160"/>
      <c r="F466" s="160"/>
      <c r="G466" s="160"/>
      <c r="H466" s="160"/>
      <c r="I466" s="86" t="s">
        <v>743</v>
      </c>
      <c r="J466" s="96"/>
      <c r="K466" s="116">
        <f>K467+K469</f>
        <v>35</v>
      </c>
    </row>
    <row r="467" spans="2:11" ht="15" customHeight="1" x14ac:dyDescent="0.2">
      <c r="B467" s="106"/>
      <c r="C467" s="85"/>
      <c r="D467" s="87"/>
      <c r="E467" s="158" t="s">
        <v>744</v>
      </c>
      <c r="F467" s="158"/>
      <c r="G467" s="158"/>
      <c r="H467" s="158"/>
      <c r="I467" s="88" t="s">
        <v>745</v>
      </c>
      <c r="J467" s="97"/>
      <c r="K467" s="117">
        <f>K468</f>
        <v>15</v>
      </c>
    </row>
    <row r="468" spans="2:11" ht="36.75" customHeight="1" x14ac:dyDescent="0.2">
      <c r="B468" s="106"/>
      <c r="C468" s="85"/>
      <c r="D468" s="87"/>
      <c r="E468" s="89"/>
      <c r="F468" s="155" t="s">
        <v>370</v>
      </c>
      <c r="G468" s="156"/>
      <c r="H468" s="157"/>
      <c r="I468" s="90" t="s">
        <v>745</v>
      </c>
      <c r="J468" s="98" t="s">
        <v>371</v>
      </c>
      <c r="K468" s="118">
        <v>15</v>
      </c>
    </row>
    <row r="469" spans="2:11" ht="48" customHeight="1" x14ac:dyDescent="0.2">
      <c r="B469" s="106"/>
      <c r="C469" s="85"/>
      <c r="D469" s="87"/>
      <c r="E469" s="158" t="s">
        <v>746</v>
      </c>
      <c r="F469" s="158"/>
      <c r="G469" s="158"/>
      <c r="H469" s="158"/>
      <c r="I469" s="88" t="s">
        <v>747</v>
      </c>
      <c r="J469" s="97"/>
      <c r="K469" s="117">
        <f>K470</f>
        <v>20</v>
      </c>
    </row>
    <row r="470" spans="2:11" ht="18" customHeight="1" x14ac:dyDescent="0.2">
      <c r="B470" s="106"/>
      <c r="C470" s="85"/>
      <c r="D470" s="87"/>
      <c r="E470" s="89"/>
      <c r="F470" s="155" t="s">
        <v>534</v>
      </c>
      <c r="G470" s="156"/>
      <c r="H470" s="157"/>
      <c r="I470" s="90" t="s">
        <v>747</v>
      </c>
      <c r="J470" s="98" t="s">
        <v>535</v>
      </c>
      <c r="K470" s="118">
        <v>20</v>
      </c>
    </row>
    <row r="471" spans="2:11" ht="17.25" customHeight="1" x14ac:dyDescent="0.2">
      <c r="B471" s="106"/>
      <c r="C471" s="85"/>
      <c r="D471" s="160" t="s">
        <v>748</v>
      </c>
      <c r="E471" s="160"/>
      <c r="F471" s="160"/>
      <c r="G471" s="160"/>
      <c r="H471" s="160"/>
      <c r="I471" s="86" t="s">
        <v>749</v>
      </c>
      <c r="J471" s="96"/>
      <c r="K471" s="116">
        <f>K472+K474+K477</f>
        <v>248</v>
      </c>
    </row>
    <row r="472" spans="2:11" ht="48.75" customHeight="1" x14ac:dyDescent="0.2">
      <c r="B472" s="106"/>
      <c r="C472" s="85"/>
      <c r="D472" s="87"/>
      <c r="E472" s="158" t="s">
        <v>750</v>
      </c>
      <c r="F472" s="158"/>
      <c r="G472" s="158"/>
      <c r="H472" s="158"/>
      <c r="I472" s="88" t="s">
        <v>751</v>
      </c>
      <c r="J472" s="97"/>
      <c r="K472" s="117">
        <f>K473</f>
        <v>90</v>
      </c>
    </row>
    <row r="473" spans="2:11" ht="15" customHeight="1" x14ac:dyDescent="0.2">
      <c r="B473" s="106"/>
      <c r="C473" s="85"/>
      <c r="D473" s="87"/>
      <c r="E473" s="89"/>
      <c r="F473" s="155" t="s">
        <v>534</v>
      </c>
      <c r="G473" s="156"/>
      <c r="H473" s="157"/>
      <c r="I473" s="90" t="s">
        <v>751</v>
      </c>
      <c r="J473" s="98" t="s">
        <v>535</v>
      </c>
      <c r="K473" s="118">
        <v>90</v>
      </c>
    </row>
    <row r="474" spans="2:11" ht="39" customHeight="1" x14ac:dyDescent="0.2">
      <c r="B474" s="106"/>
      <c r="C474" s="85"/>
      <c r="D474" s="87"/>
      <c r="E474" s="158" t="s">
        <v>752</v>
      </c>
      <c r="F474" s="158"/>
      <c r="G474" s="158"/>
      <c r="H474" s="158"/>
      <c r="I474" s="88" t="s">
        <v>753</v>
      </c>
      <c r="J474" s="97"/>
      <c r="K474" s="117">
        <f>K475+K476</f>
        <v>39</v>
      </c>
    </row>
    <row r="475" spans="2:11" ht="15" customHeight="1" x14ac:dyDescent="0.2">
      <c r="B475" s="106"/>
      <c r="C475" s="85"/>
      <c r="D475" s="87"/>
      <c r="E475" s="89"/>
      <c r="F475" s="155" t="s">
        <v>534</v>
      </c>
      <c r="G475" s="156"/>
      <c r="H475" s="157"/>
      <c r="I475" s="90" t="s">
        <v>753</v>
      </c>
      <c r="J475" s="98" t="s">
        <v>535</v>
      </c>
      <c r="K475" s="118">
        <v>10</v>
      </c>
    </row>
    <row r="476" spans="2:11" ht="15" customHeight="1" x14ac:dyDescent="0.2">
      <c r="B476" s="106"/>
      <c r="C476" s="85"/>
      <c r="D476" s="87"/>
      <c r="E476" s="89"/>
      <c r="F476" s="155" t="s">
        <v>378</v>
      </c>
      <c r="G476" s="156"/>
      <c r="H476" s="157"/>
      <c r="I476" s="90" t="s">
        <v>753</v>
      </c>
      <c r="J476" s="98" t="s">
        <v>379</v>
      </c>
      <c r="K476" s="118">
        <v>29</v>
      </c>
    </row>
    <row r="477" spans="2:11" ht="48.75" customHeight="1" x14ac:dyDescent="0.2">
      <c r="B477" s="106"/>
      <c r="C477" s="85"/>
      <c r="D477" s="87"/>
      <c r="E477" s="158" t="s">
        <v>754</v>
      </c>
      <c r="F477" s="158"/>
      <c r="G477" s="158"/>
      <c r="H477" s="158"/>
      <c r="I477" s="88" t="s">
        <v>755</v>
      </c>
      <c r="J477" s="97"/>
      <c r="K477" s="117">
        <f>K478</f>
        <v>119</v>
      </c>
    </row>
    <row r="478" spans="2:11" ht="15" customHeight="1" x14ac:dyDescent="0.2">
      <c r="B478" s="106"/>
      <c r="C478" s="85"/>
      <c r="D478" s="87"/>
      <c r="E478" s="89"/>
      <c r="F478" s="155" t="s">
        <v>534</v>
      </c>
      <c r="G478" s="156"/>
      <c r="H478" s="157"/>
      <c r="I478" s="90" t="s">
        <v>755</v>
      </c>
      <c r="J478" s="98" t="s">
        <v>535</v>
      </c>
      <c r="K478" s="118">
        <v>119</v>
      </c>
    </row>
    <row r="479" spans="2:11" ht="35.25" customHeight="1" x14ac:dyDescent="0.2">
      <c r="B479" s="106"/>
      <c r="C479" s="85"/>
      <c r="D479" s="160" t="s">
        <v>756</v>
      </c>
      <c r="E479" s="160"/>
      <c r="F479" s="160"/>
      <c r="G479" s="160"/>
      <c r="H479" s="160"/>
      <c r="I479" s="86" t="s">
        <v>757</v>
      </c>
      <c r="J479" s="96"/>
      <c r="K479" s="116">
        <f>K480</f>
        <v>10</v>
      </c>
    </row>
    <row r="480" spans="2:11" ht="18" customHeight="1" x14ac:dyDescent="0.2">
      <c r="B480" s="106"/>
      <c r="C480" s="85"/>
      <c r="D480" s="87"/>
      <c r="E480" s="158" t="s">
        <v>758</v>
      </c>
      <c r="F480" s="158"/>
      <c r="G480" s="158"/>
      <c r="H480" s="158"/>
      <c r="I480" s="88" t="s">
        <v>759</v>
      </c>
      <c r="J480" s="97"/>
      <c r="K480" s="117">
        <f>K481</f>
        <v>10</v>
      </c>
    </row>
    <row r="481" spans="2:11" ht="15" customHeight="1" x14ac:dyDescent="0.2">
      <c r="B481" s="106"/>
      <c r="C481" s="85"/>
      <c r="D481" s="87"/>
      <c r="E481" s="89"/>
      <c r="F481" s="155" t="s">
        <v>534</v>
      </c>
      <c r="G481" s="156"/>
      <c r="H481" s="157"/>
      <c r="I481" s="90" t="s">
        <v>759</v>
      </c>
      <c r="J481" s="98" t="s">
        <v>535</v>
      </c>
      <c r="K481" s="118">
        <v>10</v>
      </c>
    </row>
    <row r="482" spans="2:11" ht="49.5" customHeight="1" x14ac:dyDescent="0.2">
      <c r="B482" s="106"/>
      <c r="C482" s="159" t="s">
        <v>760</v>
      </c>
      <c r="D482" s="159"/>
      <c r="E482" s="159"/>
      <c r="F482" s="159"/>
      <c r="G482" s="159"/>
      <c r="H482" s="159"/>
      <c r="I482" s="84" t="s">
        <v>761</v>
      </c>
      <c r="J482" s="95"/>
      <c r="K482" s="115">
        <f>K483+K487+K490</f>
        <v>18470.399999999998</v>
      </c>
    </row>
    <row r="483" spans="2:11" ht="32.25" customHeight="1" x14ac:dyDescent="0.2">
      <c r="B483" s="106"/>
      <c r="C483" s="85"/>
      <c r="D483" s="160" t="s">
        <v>762</v>
      </c>
      <c r="E483" s="160"/>
      <c r="F483" s="160"/>
      <c r="G483" s="160"/>
      <c r="H483" s="160"/>
      <c r="I483" s="86" t="s">
        <v>763</v>
      </c>
      <c r="J483" s="96"/>
      <c r="K483" s="116">
        <f>K484</f>
        <v>1000</v>
      </c>
    </row>
    <row r="484" spans="2:11" ht="36" customHeight="1" x14ac:dyDescent="0.2">
      <c r="B484" s="106"/>
      <c r="C484" s="85"/>
      <c r="D484" s="87"/>
      <c r="E484" s="158" t="s">
        <v>764</v>
      </c>
      <c r="F484" s="158"/>
      <c r="G484" s="158"/>
      <c r="H484" s="158"/>
      <c r="I484" s="88" t="s">
        <v>765</v>
      </c>
      <c r="J484" s="97"/>
      <c r="K484" s="117">
        <f>K486+K485</f>
        <v>1000</v>
      </c>
    </row>
    <row r="485" spans="2:11" ht="36" customHeight="1" x14ac:dyDescent="0.2">
      <c r="B485" s="106"/>
      <c r="C485" s="85"/>
      <c r="D485" s="87"/>
      <c r="E485" s="89"/>
      <c r="F485" s="146"/>
      <c r="G485" s="172" t="s">
        <v>370</v>
      </c>
      <c r="H485" s="173"/>
      <c r="I485" s="88" t="s">
        <v>765</v>
      </c>
      <c r="J485" s="97">
        <v>244</v>
      </c>
      <c r="K485" s="117">
        <v>100</v>
      </c>
    </row>
    <row r="486" spans="2:11" ht="15" customHeight="1" x14ac:dyDescent="0.2">
      <c r="B486" s="106"/>
      <c r="C486" s="85"/>
      <c r="D486" s="87"/>
      <c r="E486" s="89"/>
      <c r="F486" s="155" t="s">
        <v>766</v>
      </c>
      <c r="G486" s="156"/>
      <c r="H486" s="157"/>
      <c r="I486" s="90" t="s">
        <v>765</v>
      </c>
      <c r="J486" s="98" t="s">
        <v>767</v>
      </c>
      <c r="K486" s="118">
        <v>900</v>
      </c>
    </row>
    <row r="487" spans="2:11" ht="35.25" customHeight="1" x14ac:dyDescent="0.2">
      <c r="B487" s="106"/>
      <c r="C487" s="85"/>
      <c r="D487" s="160" t="s">
        <v>768</v>
      </c>
      <c r="E487" s="160"/>
      <c r="F487" s="160"/>
      <c r="G487" s="160"/>
      <c r="H487" s="160"/>
      <c r="I487" s="86" t="s">
        <v>769</v>
      </c>
      <c r="J487" s="96"/>
      <c r="K487" s="116">
        <f>K488</f>
        <v>160</v>
      </c>
    </row>
    <row r="488" spans="2:11" ht="33.75" customHeight="1" x14ac:dyDescent="0.2">
      <c r="B488" s="106"/>
      <c r="C488" s="85"/>
      <c r="D488" s="87"/>
      <c r="E488" s="158" t="s">
        <v>770</v>
      </c>
      <c r="F488" s="158"/>
      <c r="G488" s="158"/>
      <c r="H488" s="158"/>
      <c r="I488" s="88" t="s">
        <v>771</v>
      </c>
      <c r="J488" s="97"/>
      <c r="K488" s="117">
        <f>K489</f>
        <v>160</v>
      </c>
    </row>
    <row r="489" spans="2:11" ht="34.5" customHeight="1" x14ac:dyDescent="0.2">
      <c r="B489" s="106"/>
      <c r="C489" s="85"/>
      <c r="D489" s="87"/>
      <c r="E489" s="89"/>
      <c r="F489" s="155" t="s">
        <v>370</v>
      </c>
      <c r="G489" s="156"/>
      <c r="H489" s="157"/>
      <c r="I489" s="90" t="s">
        <v>771</v>
      </c>
      <c r="J489" s="98" t="s">
        <v>371</v>
      </c>
      <c r="K489" s="118">
        <v>160</v>
      </c>
    </row>
    <row r="490" spans="2:11" ht="48" customHeight="1" x14ac:dyDescent="0.2">
      <c r="B490" s="106"/>
      <c r="C490" s="85"/>
      <c r="D490" s="160" t="s">
        <v>997</v>
      </c>
      <c r="E490" s="160"/>
      <c r="F490" s="160"/>
      <c r="G490" s="160"/>
      <c r="H490" s="160"/>
      <c r="I490" s="86" t="s">
        <v>772</v>
      </c>
      <c r="J490" s="96"/>
      <c r="K490" s="116">
        <f>K491+K500</f>
        <v>17310.399999999998</v>
      </c>
    </row>
    <row r="491" spans="2:11" ht="45.75" customHeight="1" x14ac:dyDescent="0.2">
      <c r="B491" s="106"/>
      <c r="C491" s="85"/>
      <c r="D491" s="87"/>
      <c r="E491" s="158" t="s">
        <v>1021</v>
      </c>
      <c r="F491" s="158"/>
      <c r="G491" s="158"/>
      <c r="H491" s="158"/>
      <c r="I491" s="88" t="s">
        <v>773</v>
      </c>
      <c r="J491" s="97"/>
      <c r="K491" s="117">
        <f>K492+K493+K494+K495+K496+K499+K497+K498</f>
        <v>17214.399999999998</v>
      </c>
    </row>
    <row r="492" spans="2:11" ht="15" customHeight="1" x14ac:dyDescent="0.2">
      <c r="B492" s="106"/>
      <c r="C492" s="85"/>
      <c r="D492" s="87"/>
      <c r="E492" s="89"/>
      <c r="F492" s="155" t="s">
        <v>475</v>
      </c>
      <c r="G492" s="156"/>
      <c r="H492" s="157"/>
      <c r="I492" s="90" t="s">
        <v>773</v>
      </c>
      <c r="J492" s="98" t="s">
        <v>476</v>
      </c>
      <c r="K492" s="118">
        <v>10683.3</v>
      </c>
    </row>
    <row r="493" spans="2:11" ht="21.75" customHeight="1" x14ac:dyDescent="0.2">
      <c r="B493" s="106"/>
      <c r="C493" s="85"/>
      <c r="D493" s="87"/>
      <c r="E493" s="89"/>
      <c r="F493" s="155" t="s">
        <v>477</v>
      </c>
      <c r="G493" s="156"/>
      <c r="H493" s="157"/>
      <c r="I493" s="90" t="s">
        <v>773</v>
      </c>
      <c r="J493" s="98" t="s">
        <v>478</v>
      </c>
      <c r="K493" s="118">
        <v>1.8</v>
      </c>
    </row>
    <row r="494" spans="2:11" ht="35.25" customHeight="1" x14ac:dyDescent="0.2">
      <c r="B494" s="106"/>
      <c r="C494" s="85"/>
      <c r="D494" s="87"/>
      <c r="E494" s="89"/>
      <c r="F494" s="155" t="s">
        <v>479</v>
      </c>
      <c r="G494" s="156"/>
      <c r="H494" s="157"/>
      <c r="I494" s="90" t="s">
        <v>773</v>
      </c>
      <c r="J494" s="98" t="s">
        <v>480</v>
      </c>
      <c r="K494" s="118">
        <v>3226.3</v>
      </c>
    </row>
    <row r="495" spans="2:11" ht="33.75" customHeight="1" x14ac:dyDescent="0.2">
      <c r="B495" s="106"/>
      <c r="C495" s="85"/>
      <c r="D495" s="87"/>
      <c r="E495" s="89"/>
      <c r="F495" s="155" t="s">
        <v>481</v>
      </c>
      <c r="G495" s="156"/>
      <c r="H495" s="157"/>
      <c r="I495" s="90" t="s">
        <v>773</v>
      </c>
      <c r="J495" s="98" t="s">
        <v>482</v>
      </c>
      <c r="K495" s="118">
        <v>95.6</v>
      </c>
    </row>
    <row r="496" spans="2:11" ht="39" customHeight="1" x14ac:dyDescent="0.2">
      <c r="B496" s="106"/>
      <c r="C496" s="85"/>
      <c r="D496" s="87"/>
      <c r="E496" s="89"/>
      <c r="F496" s="155" t="s">
        <v>370</v>
      </c>
      <c r="G496" s="156"/>
      <c r="H496" s="157"/>
      <c r="I496" s="90" t="s">
        <v>773</v>
      </c>
      <c r="J496" s="98" t="s">
        <v>371</v>
      </c>
      <c r="K496" s="118">
        <v>3087.2</v>
      </c>
    </row>
    <row r="497" spans="2:11" ht="22.5" customHeight="1" x14ac:dyDescent="0.2">
      <c r="B497" s="106"/>
      <c r="C497" s="85"/>
      <c r="D497" s="87"/>
      <c r="E497" s="89"/>
      <c r="F497" s="124"/>
      <c r="G497" s="170" t="s">
        <v>483</v>
      </c>
      <c r="H497" s="171"/>
      <c r="I497" s="90" t="s">
        <v>773</v>
      </c>
      <c r="J497" s="98">
        <v>851</v>
      </c>
      <c r="K497" s="118">
        <v>38.299999999999997</v>
      </c>
    </row>
    <row r="498" spans="2:11" ht="18" customHeight="1" x14ac:dyDescent="0.2">
      <c r="B498" s="106"/>
      <c r="C498" s="85"/>
      <c r="D498" s="87"/>
      <c r="E498" s="89"/>
      <c r="F498" s="124"/>
      <c r="G498" s="170" t="s">
        <v>36</v>
      </c>
      <c r="H498" s="171"/>
      <c r="I498" s="90" t="s">
        <v>773</v>
      </c>
      <c r="J498" s="98">
        <v>852</v>
      </c>
      <c r="K498" s="118">
        <v>66.900000000000006</v>
      </c>
    </row>
    <row r="499" spans="2:11" ht="15" customHeight="1" x14ac:dyDescent="0.2">
      <c r="B499" s="106"/>
      <c r="C499" s="85"/>
      <c r="D499" s="87"/>
      <c r="E499" s="89"/>
      <c r="F499" s="155" t="s">
        <v>384</v>
      </c>
      <c r="G499" s="156"/>
      <c r="H499" s="157"/>
      <c r="I499" s="90" t="s">
        <v>773</v>
      </c>
      <c r="J499" s="98" t="s">
        <v>385</v>
      </c>
      <c r="K499" s="118">
        <v>15</v>
      </c>
    </row>
    <row r="500" spans="2:11" ht="57.75" customHeight="1" x14ac:dyDescent="0.2">
      <c r="B500" s="106"/>
      <c r="C500" s="85"/>
      <c r="D500" s="87"/>
      <c r="E500" s="158" t="s">
        <v>1020</v>
      </c>
      <c r="F500" s="158"/>
      <c r="G500" s="158"/>
      <c r="H500" s="158"/>
      <c r="I500" s="88" t="s">
        <v>774</v>
      </c>
      <c r="J500" s="97"/>
      <c r="K500" s="117">
        <f>K501</f>
        <v>96</v>
      </c>
    </row>
    <row r="501" spans="2:11" ht="33" customHeight="1" x14ac:dyDescent="0.2">
      <c r="B501" s="106"/>
      <c r="C501" s="85"/>
      <c r="D501" s="87"/>
      <c r="E501" s="89"/>
      <c r="F501" s="155" t="s">
        <v>370</v>
      </c>
      <c r="G501" s="156"/>
      <c r="H501" s="157"/>
      <c r="I501" s="90" t="s">
        <v>774</v>
      </c>
      <c r="J501" s="98" t="s">
        <v>371</v>
      </c>
      <c r="K501" s="118">
        <v>96</v>
      </c>
    </row>
    <row r="502" spans="2:11" ht="45.75" customHeight="1" x14ac:dyDescent="0.2">
      <c r="B502" s="106"/>
      <c r="C502" s="159" t="s">
        <v>775</v>
      </c>
      <c r="D502" s="159"/>
      <c r="E502" s="159"/>
      <c r="F502" s="159"/>
      <c r="G502" s="159"/>
      <c r="H502" s="159"/>
      <c r="I502" s="84" t="s">
        <v>776</v>
      </c>
      <c r="J502" s="95"/>
      <c r="K502" s="115">
        <f>K503</f>
        <v>1200</v>
      </c>
    </row>
    <row r="503" spans="2:11" ht="81" customHeight="1" x14ac:dyDescent="0.2">
      <c r="B503" s="106"/>
      <c r="C503" s="85"/>
      <c r="D503" s="160" t="s">
        <v>777</v>
      </c>
      <c r="E503" s="160"/>
      <c r="F503" s="160"/>
      <c r="G503" s="160"/>
      <c r="H503" s="160"/>
      <c r="I503" s="86" t="s">
        <v>778</v>
      </c>
      <c r="J503" s="96"/>
      <c r="K503" s="116">
        <f>K504+K506</f>
        <v>1200</v>
      </c>
    </row>
    <row r="504" spans="2:11" ht="66" customHeight="1" x14ac:dyDescent="0.2">
      <c r="B504" s="106"/>
      <c r="C504" s="85"/>
      <c r="D504" s="87"/>
      <c r="E504" s="158" t="s">
        <v>779</v>
      </c>
      <c r="F504" s="158"/>
      <c r="G504" s="158"/>
      <c r="H504" s="158"/>
      <c r="I504" s="88" t="s">
        <v>780</v>
      </c>
      <c r="J504" s="97"/>
      <c r="K504" s="117">
        <f>K505</f>
        <v>800</v>
      </c>
    </row>
    <row r="505" spans="2:11" ht="35.25" customHeight="1" x14ac:dyDescent="0.2">
      <c r="B505" s="106"/>
      <c r="C505" s="85"/>
      <c r="D505" s="87"/>
      <c r="E505" s="89"/>
      <c r="F505" s="155" t="s">
        <v>370</v>
      </c>
      <c r="G505" s="156"/>
      <c r="H505" s="157"/>
      <c r="I505" s="90" t="s">
        <v>780</v>
      </c>
      <c r="J505" s="98" t="s">
        <v>371</v>
      </c>
      <c r="K505" s="118">
        <v>800</v>
      </c>
    </row>
    <row r="506" spans="2:11" ht="81.75" customHeight="1" x14ac:dyDescent="0.2">
      <c r="B506" s="106"/>
      <c r="C506" s="85"/>
      <c r="D506" s="87"/>
      <c r="E506" s="158" t="s">
        <v>781</v>
      </c>
      <c r="F506" s="158"/>
      <c r="G506" s="158"/>
      <c r="H506" s="158"/>
      <c r="I506" s="88" t="s">
        <v>782</v>
      </c>
      <c r="J506" s="97"/>
      <c r="K506" s="117">
        <f>K507</f>
        <v>400</v>
      </c>
    </row>
    <row r="507" spans="2:11" ht="37.5" customHeight="1" x14ac:dyDescent="0.2">
      <c r="B507" s="106"/>
      <c r="C507" s="85"/>
      <c r="D507" s="87"/>
      <c r="E507" s="89"/>
      <c r="F507" s="155" t="s">
        <v>370</v>
      </c>
      <c r="G507" s="156"/>
      <c r="H507" s="157"/>
      <c r="I507" s="90" t="s">
        <v>782</v>
      </c>
      <c r="J507" s="98" t="s">
        <v>371</v>
      </c>
      <c r="K507" s="118">
        <v>400</v>
      </c>
    </row>
    <row r="508" spans="2:11" ht="36.75" customHeight="1" x14ac:dyDescent="0.2">
      <c r="B508" s="106"/>
      <c r="C508" s="159" t="s">
        <v>783</v>
      </c>
      <c r="D508" s="159"/>
      <c r="E508" s="159"/>
      <c r="F508" s="159"/>
      <c r="G508" s="159"/>
      <c r="H508" s="159"/>
      <c r="I508" s="84" t="s">
        <v>784</v>
      </c>
      <c r="J508" s="95"/>
      <c r="K508" s="115">
        <f>K509</f>
        <v>3526</v>
      </c>
    </row>
    <row r="509" spans="2:11" ht="19.5" customHeight="1" x14ac:dyDescent="0.2">
      <c r="B509" s="106"/>
      <c r="C509" s="85"/>
      <c r="D509" s="160" t="s">
        <v>785</v>
      </c>
      <c r="E509" s="160"/>
      <c r="F509" s="160"/>
      <c r="G509" s="160"/>
      <c r="H509" s="160"/>
      <c r="I509" s="86" t="s">
        <v>786</v>
      </c>
      <c r="J509" s="96"/>
      <c r="K509" s="116">
        <f>K510+K512</f>
        <v>3526</v>
      </c>
    </row>
    <row r="510" spans="2:11" ht="36.75" customHeight="1" x14ac:dyDescent="0.2">
      <c r="B510" s="106"/>
      <c r="C510" s="85"/>
      <c r="D510" s="87"/>
      <c r="E510" s="158" t="s">
        <v>787</v>
      </c>
      <c r="F510" s="158"/>
      <c r="G510" s="158"/>
      <c r="H510" s="158"/>
      <c r="I510" s="88" t="s">
        <v>788</v>
      </c>
      <c r="J510" s="97"/>
      <c r="K510" s="117">
        <f>K511</f>
        <v>200</v>
      </c>
    </row>
    <row r="511" spans="2:11" ht="38.25" customHeight="1" x14ac:dyDescent="0.2">
      <c r="B511" s="106"/>
      <c r="C511" s="85"/>
      <c r="D511" s="87"/>
      <c r="E511" s="89"/>
      <c r="F511" s="155" t="s">
        <v>370</v>
      </c>
      <c r="G511" s="156"/>
      <c r="H511" s="157"/>
      <c r="I511" s="90" t="s">
        <v>788</v>
      </c>
      <c r="J511" s="98" t="s">
        <v>371</v>
      </c>
      <c r="K511" s="118">
        <v>200</v>
      </c>
    </row>
    <row r="512" spans="2:11" ht="52.5" customHeight="1" x14ac:dyDescent="0.2">
      <c r="B512" s="106"/>
      <c r="C512" s="85"/>
      <c r="D512" s="87"/>
      <c r="E512" s="158" t="s">
        <v>789</v>
      </c>
      <c r="F512" s="158"/>
      <c r="G512" s="158"/>
      <c r="H512" s="158"/>
      <c r="I512" s="88" t="s">
        <v>790</v>
      </c>
      <c r="J512" s="97"/>
      <c r="K512" s="117">
        <f>K513</f>
        <v>3326</v>
      </c>
    </row>
    <row r="513" spans="2:11" ht="23.25" customHeight="1" x14ac:dyDescent="0.2">
      <c r="B513" s="106"/>
      <c r="C513" s="85"/>
      <c r="D513" s="87"/>
      <c r="E513" s="89"/>
      <c r="F513" s="155" t="s">
        <v>370</v>
      </c>
      <c r="G513" s="156"/>
      <c r="H513" s="157"/>
      <c r="I513" s="90" t="s">
        <v>790</v>
      </c>
      <c r="J513" s="98" t="s">
        <v>371</v>
      </c>
      <c r="K513" s="118">
        <v>3326</v>
      </c>
    </row>
    <row r="514" spans="2:11" ht="33" customHeight="1" x14ac:dyDescent="0.2">
      <c r="B514" s="106"/>
      <c r="C514" s="159" t="s">
        <v>791</v>
      </c>
      <c r="D514" s="159"/>
      <c r="E514" s="159"/>
      <c r="F514" s="159"/>
      <c r="G514" s="159"/>
      <c r="H514" s="159"/>
      <c r="I514" s="84" t="s">
        <v>792</v>
      </c>
      <c r="J514" s="95"/>
      <c r="K514" s="115">
        <f>K515+K520</f>
        <v>1075</v>
      </c>
    </row>
    <row r="515" spans="2:11" ht="50.25" customHeight="1" x14ac:dyDescent="0.2">
      <c r="B515" s="106"/>
      <c r="C515" s="85"/>
      <c r="D515" s="160" t="s">
        <v>998</v>
      </c>
      <c r="E515" s="160"/>
      <c r="F515" s="160"/>
      <c r="G515" s="160"/>
      <c r="H515" s="160"/>
      <c r="I515" s="86" t="s">
        <v>793</v>
      </c>
      <c r="J515" s="96"/>
      <c r="K515" s="116">
        <f>K516+K518</f>
        <v>850</v>
      </c>
    </row>
    <row r="516" spans="2:11" ht="33" customHeight="1" x14ac:dyDescent="0.2">
      <c r="B516" s="106"/>
      <c r="C516" s="85"/>
      <c r="D516" s="87"/>
      <c r="E516" s="158" t="s">
        <v>794</v>
      </c>
      <c r="F516" s="158"/>
      <c r="G516" s="158"/>
      <c r="H516" s="158"/>
      <c r="I516" s="88" t="s">
        <v>795</v>
      </c>
      <c r="J516" s="97"/>
      <c r="K516" s="117">
        <f>K517</f>
        <v>300</v>
      </c>
    </row>
    <row r="517" spans="2:11" ht="30.75" customHeight="1" x14ac:dyDescent="0.2">
      <c r="B517" s="106"/>
      <c r="C517" s="85"/>
      <c r="D517" s="87"/>
      <c r="E517" s="89"/>
      <c r="F517" s="155" t="s">
        <v>370</v>
      </c>
      <c r="G517" s="156"/>
      <c r="H517" s="157"/>
      <c r="I517" s="90" t="s">
        <v>795</v>
      </c>
      <c r="J517" s="98" t="s">
        <v>371</v>
      </c>
      <c r="K517" s="118">
        <v>300</v>
      </c>
    </row>
    <row r="518" spans="2:11" ht="51.75" customHeight="1" x14ac:dyDescent="0.2">
      <c r="B518" s="106"/>
      <c r="C518" s="85"/>
      <c r="D518" s="87"/>
      <c r="E518" s="158" t="s">
        <v>796</v>
      </c>
      <c r="F518" s="158"/>
      <c r="G518" s="158"/>
      <c r="H518" s="158"/>
      <c r="I518" s="88" t="s">
        <v>797</v>
      </c>
      <c r="J518" s="97"/>
      <c r="K518" s="117">
        <f>K519</f>
        <v>550</v>
      </c>
    </row>
    <row r="519" spans="2:11" ht="33.75" customHeight="1" x14ac:dyDescent="0.2">
      <c r="B519" s="106"/>
      <c r="C519" s="85"/>
      <c r="D519" s="87"/>
      <c r="E519" s="89"/>
      <c r="F519" s="155" t="s">
        <v>370</v>
      </c>
      <c r="G519" s="156"/>
      <c r="H519" s="157"/>
      <c r="I519" s="90" t="s">
        <v>797</v>
      </c>
      <c r="J519" s="98" t="s">
        <v>371</v>
      </c>
      <c r="K519" s="118">
        <v>550</v>
      </c>
    </row>
    <row r="520" spans="2:11" ht="34.5" customHeight="1" x14ac:dyDescent="0.2">
      <c r="B520" s="106"/>
      <c r="C520" s="85"/>
      <c r="D520" s="160" t="s">
        <v>798</v>
      </c>
      <c r="E520" s="160"/>
      <c r="F520" s="160"/>
      <c r="G520" s="160"/>
      <c r="H520" s="160"/>
      <c r="I520" s="86" t="s">
        <v>799</v>
      </c>
      <c r="J520" s="96"/>
      <c r="K520" s="116">
        <f>K525+K521+K523</f>
        <v>225</v>
      </c>
    </row>
    <row r="521" spans="2:11" ht="72" customHeight="1" x14ac:dyDescent="0.2">
      <c r="B521" s="106"/>
      <c r="C521" s="85"/>
      <c r="D521" s="133"/>
      <c r="E521" s="144"/>
      <c r="F521" s="144"/>
      <c r="G521" s="176" t="s">
        <v>1040</v>
      </c>
      <c r="H521" s="177"/>
      <c r="I521" s="147" t="s">
        <v>1039</v>
      </c>
      <c r="J521" s="96"/>
      <c r="K521" s="116">
        <f>K522</f>
        <v>100</v>
      </c>
    </row>
    <row r="522" spans="2:11" ht="34.5" customHeight="1" x14ac:dyDescent="0.2">
      <c r="B522" s="106"/>
      <c r="C522" s="85"/>
      <c r="D522" s="133"/>
      <c r="E522" s="144"/>
      <c r="F522" s="144"/>
      <c r="G522" s="176" t="s">
        <v>370</v>
      </c>
      <c r="H522" s="177"/>
      <c r="I522" s="147" t="s">
        <v>1039</v>
      </c>
      <c r="J522" s="96">
        <v>244</v>
      </c>
      <c r="K522" s="116">
        <v>100</v>
      </c>
    </row>
    <row r="523" spans="2:11" ht="18.75" customHeight="1" x14ac:dyDescent="0.2">
      <c r="B523" s="106"/>
      <c r="C523" s="85"/>
      <c r="D523" s="133"/>
      <c r="E523" s="144"/>
      <c r="F523" s="144"/>
      <c r="G523" s="176" t="s">
        <v>1042</v>
      </c>
      <c r="H523" s="177"/>
      <c r="I523" s="147" t="s">
        <v>1041</v>
      </c>
      <c r="J523" s="96"/>
      <c r="K523" s="116">
        <f>K524</f>
        <v>100</v>
      </c>
    </row>
    <row r="524" spans="2:11" ht="34.5" customHeight="1" x14ac:dyDescent="0.2">
      <c r="B524" s="106"/>
      <c r="C524" s="85"/>
      <c r="D524" s="133"/>
      <c r="E524" s="144"/>
      <c r="F524" s="144"/>
      <c r="G524" s="176" t="s">
        <v>370</v>
      </c>
      <c r="H524" s="177"/>
      <c r="I524" s="147" t="s">
        <v>1041</v>
      </c>
      <c r="J524" s="96">
        <v>244</v>
      </c>
      <c r="K524" s="116">
        <v>100</v>
      </c>
    </row>
    <row r="525" spans="2:11" ht="55.5" customHeight="1" x14ac:dyDescent="0.2">
      <c r="B525" s="106"/>
      <c r="C525" s="85"/>
      <c r="D525" s="87"/>
      <c r="E525" s="158" t="s">
        <v>800</v>
      </c>
      <c r="F525" s="158"/>
      <c r="G525" s="158"/>
      <c r="H525" s="158"/>
      <c r="I525" s="88" t="s">
        <v>801</v>
      </c>
      <c r="J525" s="97"/>
      <c r="K525" s="117">
        <f>K526</f>
        <v>25</v>
      </c>
    </row>
    <row r="526" spans="2:11" ht="36.75" customHeight="1" x14ac:dyDescent="0.2">
      <c r="B526" s="106"/>
      <c r="C526" s="85"/>
      <c r="D526" s="87"/>
      <c r="E526" s="89"/>
      <c r="F526" s="155" t="s">
        <v>370</v>
      </c>
      <c r="G526" s="156"/>
      <c r="H526" s="157"/>
      <c r="I526" s="90" t="s">
        <v>801</v>
      </c>
      <c r="J526" s="98" t="s">
        <v>371</v>
      </c>
      <c r="K526" s="118">
        <v>25</v>
      </c>
    </row>
    <row r="527" spans="2:11" ht="22.5" customHeight="1" x14ac:dyDescent="0.2">
      <c r="B527" s="161" t="s">
        <v>802</v>
      </c>
      <c r="C527" s="162"/>
      <c r="D527" s="162"/>
      <c r="E527" s="162"/>
      <c r="F527" s="162"/>
      <c r="G527" s="162"/>
      <c r="H527" s="162"/>
      <c r="I527" s="111" t="s">
        <v>803</v>
      </c>
      <c r="J527" s="112"/>
      <c r="K527" s="114">
        <f>K532+K537+K540+K544+K528</f>
        <v>35559.199999999997</v>
      </c>
    </row>
    <row r="528" spans="2:11" ht="41.25" customHeight="1" x14ac:dyDescent="0.2">
      <c r="B528" s="128"/>
      <c r="C528" s="125"/>
      <c r="D528" s="125"/>
      <c r="E528" s="125"/>
      <c r="F528" s="125"/>
      <c r="G528" s="174" t="s">
        <v>1004</v>
      </c>
      <c r="H528" s="175"/>
      <c r="I528" s="129" t="s">
        <v>1001</v>
      </c>
      <c r="J528" s="130"/>
      <c r="K528" s="131">
        <f>K529</f>
        <v>8274.4</v>
      </c>
    </row>
    <row r="529" spans="2:11" ht="36" customHeight="1" x14ac:dyDescent="0.2">
      <c r="B529" s="128"/>
      <c r="C529" s="125"/>
      <c r="D529" s="125"/>
      <c r="E529" s="125"/>
      <c r="F529" s="125"/>
      <c r="G529" s="174" t="s">
        <v>1016</v>
      </c>
      <c r="H529" s="175"/>
      <c r="I529" s="129" t="s">
        <v>1002</v>
      </c>
      <c r="J529" s="130"/>
      <c r="K529" s="131">
        <f>K530</f>
        <v>8274.4</v>
      </c>
    </row>
    <row r="530" spans="2:11" ht="42.75" customHeight="1" x14ac:dyDescent="0.2">
      <c r="B530" s="128"/>
      <c r="C530" s="125"/>
      <c r="D530" s="125"/>
      <c r="E530" s="125"/>
      <c r="F530" s="125"/>
      <c r="G530" s="174" t="s">
        <v>1012</v>
      </c>
      <c r="H530" s="175"/>
      <c r="I530" s="129" t="s">
        <v>1003</v>
      </c>
      <c r="J530" s="130"/>
      <c r="K530" s="131">
        <f>K531</f>
        <v>8274.4</v>
      </c>
    </row>
    <row r="531" spans="2:11" s="67" customFormat="1" ht="37.5" customHeight="1" x14ac:dyDescent="0.2">
      <c r="B531" s="106"/>
      <c r="C531" s="132"/>
      <c r="D531" s="132"/>
      <c r="E531" s="132"/>
      <c r="F531" s="132"/>
      <c r="G531" s="174" t="s">
        <v>816</v>
      </c>
      <c r="H531" s="175"/>
      <c r="I531" s="129" t="s">
        <v>1003</v>
      </c>
      <c r="J531" s="130">
        <v>412</v>
      </c>
      <c r="K531" s="131">
        <v>8274.4</v>
      </c>
    </row>
    <row r="532" spans="2:11" ht="24.75" customHeight="1" x14ac:dyDescent="0.2">
      <c r="B532" s="106"/>
      <c r="C532" s="159" t="s">
        <v>804</v>
      </c>
      <c r="D532" s="159"/>
      <c r="E532" s="159"/>
      <c r="F532" s="159"/>
      <c r="G532" s="159"/>
      <c r="H532" s="159"/>
      <c r="I532" s="84" t="s">
        <v>805</v>
      </c>
      <c r="J532" s="95"/>
      <c r="K532" s="115">
        <f>K533</f>
        <v>12817.7</v>
      </c>
    </row>
    <row r="533" spans="2:11" ht="46.5" customHeight="1" x14ac:dyDescent="0.2">
      <c r="B533" s="106"/>
      <c r="C533" s="85"/>
      <c r="D533" s="160" t="s">
        <v>806</v>
      </c>
      <c r="E533" s="160"/>
      <c r="F533" s="160"/>
      <c r="G533" s="160"/>
      <c r="H533" s="160"/>
      <c r="I533" s="86" t="s">
        <v>807</v>
      </c>
      <c r="J533" s="96"/>
      <c r="K533" s="116">
        <f>K534</f>
        <v>12817.7</v>
      </c>
    </row>
    <row r="534" spans="2:11" ht="24" customHeight="1" x14ac:dyDescent="0.2">
      <c r="B534" s="106"/>
      <c r="C534" s="85"/>
      <c r="D534" s="87"/>
      <c r="E534" s="158" t="s">
        <v>808</v>
      </c>
      <c r="F534" s="158"/>
      <c r="G534" s="158"/>
      <c r="H534" s="158"/>
      <c r="I534" s="88" t="s">
        <v>809</v>
      </c>
      <c r="J534" s="97"/>
      <c r="K534" s="117">
        <f>K535</f>
        <v>12817.7</v>
      </c>
    </row>
    <row r="535" spans="2:11" ht="32.25" customHeight="1" x14ac:dyDescent="0.2">
      <c r="B535" s="106"/>
      <c r="C535" s="85"/>
      <c r="D535" s="87"/>
      <c r="E535" s="89"/>
      <c r="F535" s="155" t="s">
        <v>522</v>
      </c>
      <c r="G535" s="156"/>
      <c r="H535" s="157"/>
      <c r="I535" s="90" t="s">
        <v>809</v>
      </c>
      <c r="J535" s="98" t="s">
        <v>523</v>
      </c>
      <c r="K535" s="118">
        <v>12817.7</v>
      </c>
    </row>
    <row r="536" spans="2:11" ht="30.75" customHeight="1" x14ac:dyDescent="0.2">
      <c r="B536" s="106"/>
      <c r="C536" s="159" t="s">
        <v>810</v>
      </c>
      <c r="D536" s="159"/>
      <c r="E536" s="159"/>
      <c r="F536" s="159"/>
      <c r="G536" s="159"/>
      <c r="H536" s="159"/>
      <c r="I536" s="84" t="s">
        <v>811</v>
      </c>
      <c r="J536" s="95"/>
      <c r="K536" s="115">
        <f>K537</f>
        <v>13383</v>
      </c>
    </row>
    <row r="537" spans="2:11" ht="46.5" customHeight="1" x14ac:dyDescent="0.2">
      <c r="B537" s="106"/>
      <c r="C537" s="85"/>
      <c r="D537" s="160" t="s">
        <v>812</v>
      </c>
      <c r="E537" s="160"/>
      <c r="F537" s="160"/>
      <c r="G537" s="160"/>
      <c r="H537" s="160"/>
      <c r="I537" s="86" t="s">
        <v>813</v>
      </c>
      <c r="J537" s="96"/>
      <c r="K537" s="116">
        <f>K538</f>
        <v>13383</v>
      </c>
    </row>
    <row r="538" spans="2:11" ht="49.5" customHeight="1" x14ac:dyDescent="0.2">
      <c r="B538" s="106"/>
      <c r="C538" s="85"/>
      <c r="D538" s="87"/>
      <c r="E538" s="158" t="s">
        <v>814</v>
      </c>
      <c r="F538" s="158"/>
      <c r="G538" s="158"/>
      <c r="H538" s="158"/>
      <c r="I538" s="88" t="s">
        <v>815</v>
      </c>
      <c r="J538" s="97"/>
      <c r="K538" s="117">
        <f>K539</f>
        <v>13383</v>
      </c>
    </row>
    <row r="539" spans="2:11" ht="34.5" customHeight="1" x14ac:dyDescent="0.2">
      <c r="B539" s="106"/>
      <c r="C539" s="85"/>
      <c r="D539" s="87"/>
      <c r="E539" s="89"/>
      <c r="F539" s="155" t="s">
        <v>816</v>
      </c>
      <c r="G539" s="156"/>
      <c r="H539" s="157"/>
      <c r="I539" s="90" t="s">
        <v>815</v>
      </c>
      <c r="J539" s="98" t="s">
        <v>817</v>
      </c>
      <c r="K539" s="118">
        <v>13383</v>
      </c>
    </row>
    <row r="540" spans="2:11" ht="30" customHeight="1" x14ac:dyDescent="0.2">
      <c r="B540" s="106"/>
      <c r="C540" s="159" t="s">
        <v>818</v>
      </c>
      <c r="D540" s="159"/>
      <c r="E540" s="159"/>
      <c r="F540" s="159"/>
      <c r="G540" s="159"/>
      <c r="H540" s="159"/>
      <c r="I540" s="84" t="s">
        <v>819</v>
      </c>
      <c r="J540" s="95"/>
      <c r="K540" s="115">
        <f>K541</f>
        <v>103.1</v>
      </c>
    </row>
    <row r="541" spans="2:11" ht="45.75" customHeight="1" x14ac:dyDescent="0.2">
      <c r="B541" s="106"/>
      <c r="C541" s="85"/>
      <c r="D541" s="160" t="s">
        <v>820</v>
      </c>
      <c r="E541" s="160"/>
      <c r="F541" s="160"/>
      <c r="G541" s="160"/>
      <c r="H541" s="160"/>
      <c r="I541" s="86" t="s">
        <v>821</v>
      </c>
      <c r="J541" s="96"/>
      <c r="K541" s="116">
        <f>K542</f>
        <v>103.1</v>
      </c>
    </row>
    <row r="542" spans="2:11" ht="54.75" customHeight="1" x14ac:dyDescent="0.2">
      <c r="B542" s="106"/>
      <c r="C542" s="85"/>
      <c r="D542" s="87"/>
      <c r="E542" s="158" t="s">
        <v>822</v>
      </c>
      <c r="F542" s="158"/>
      <c r="G542" s="158"/>
      <c r="H542" s="158"/>
      <c r="I542" s="88" t="s">
        <v>823</v>
      </c>
      <c r="J542" s="97"/>
      <c r="K542" s="117">
        <f>K543</f>
        <v>103.1</v>
      </c>
    </row>
    <row r="543" spans="2:11" ht="20.25" customHeight="1" x14ac:dyDescent="0.2">
      <c r="B543" s="106"/>
      <c r="C543" s="85"/>
      <c r="D543" s="87"/>
      <c r="E543" s="89"/>
      <c r="F543" s="155" t="s">
        <v>824</v>
      </c>
      <c r="G543" s="156"/>
      <c r="H543" s="157"/>
      <c r="I543" s="90" t="s">
        <v>823</v>
      </c>
      <c r="J543" s="98" t="s">
        <v>825</v>
      </c>
      <c r="K543" s="118">
        <v>103.1</v>
      </c>
    </row>
    <row r="544" spans="2:11" ht="40.5" customHeight="1" x14ac:dyDescent="0.2">
      <c r="B544" s="106"/>
      <c r="C544" s="159" t="s">
        <v>826</v>
      </c>
      <c r="D544" s="159"/>
      <c r="E544" s="159"/>
      <c r="F544" s="159"/>
      <c r="G544" s="159"/>
      <c r="H544" s="159"/>
      <c r="I544" s="84" t="s">
        <v>827</v>
      </c>
      <c r="J544" s="95"/>
      <c r="K544" s="115">
        <f>K545</f>
        <v>981</v>
      </c>
    </row>
    <row r="545" spans="2:11" ht="84" customHeight="1" x14ac:dyDescent="0.2">
      <c r="B545" s="106"/>
      <c r="C545" s="85"/>
      <c r="D545" s="160" t="s">
        <v>828</v>
      </c>
      <c r="E545" s="160"/>
      <c r="F545" s="160"/>
      <c r="G545" s="160"/>
      <c r="H545" s="160"/>
      <c r="I545" s="86" t="s">
        <v>829</v>
      </c>
      <c r="J545" s="96"/>
      <c r="K545" s="116">
        <f>K546</f>
        <v>981</v>
      </c>
    </row>
    <row r="546" spans="2:11" ht="66" customHeight="1" x14ac:dyDescent="0.2">
      <c r="B546" s="106"/>
      <c r="C546" s="85"/>
      <c r="D546" s="87"/>
      <c r="E546" s="158" t="s">
        <v>830</v>
      </c>
      <c r="F546" s="158"/>
      <c r="G546" s="158"/>
      <c r="H546" s="158"/>
      <c r="I546" s="88" t="s">
        <v>831</v>
      </c>
      <c r="J546" s="97"/>
      <c r="K546" s="117">
        <f>K547</f>
        <v>981</v>
      </c>
    </row>
    <row r="547" spans="2:11" ht="37.5" customHeight="1" x14ac:dyDescent="0.2">
      <c r="B547" s="106"/>
      <c r="C547" s="85"/>
      <c r="D547" s="87"/>
      <c r="E547" s="89"/>
      <c r="F547" s="155" t="s">
        <v>522</v>
      </c>
      <c r="G547" s="156"/>
      <c r="H547" s="157"/>
      <c r="I547" s="90" t="s">
        <v>831</v>
      </c>
      <c r="J547" s="98" t="s">
        <v>523</v>
      </c>
      <c r="K547" s="118">
        <v>981</v>
      </c>
    </row>
    <row r="548" spans="2:11" ht="42" customHeight="1" x14ac:dyDescent="0.2">
      <c r="B548" s="161" t="s">
        <v>832</v>
      </c>
      <c r="C548" s="162"/>
      <c r="D548" s="162"/>
      <c r="E548" s="162"/>
      <c r="F548" s="162"/>
      <c r="G548" s="162"/>
      <c r="H548" s="162"/>
      <c r="I548" s="111" t="s">
        <v>833</v>
      </c>
      <c r="J548" s="112"/>
      <c r="K548" s="114">
        <f>K549+K555+K574</f>
        <v>136565.20000000001</v>
      </c>
    </row>
    <row r="549" spans="2:11" ht="21.75" customHeight="1" x14ac:dyDescent="0.2">
      <c r="B549" s="106"/>
      <c r="C549" s="159" t="s">
        <v>834</v>
      </c>
      <c r="D549" s="159"/>
      <c r="E549" s="159"/>
      <c r="F549" s="159"/>
      <c r="G549" s="159"/>
      <c r="H549" s="159"/>
      <c r="I549" s="84" t="s">
        <v>835</v>
      </c>
      <c r="J549" s="95"/>
      <c r="K549" s="115">
        <f>K550</f>
        <v>20319.3</v>
      </c>
    </row>
    <row r="550" spans="2:11" ht="48" customHeight="1" x14ac:dyDescent="0.2">
      <c r="B550" s="106"/>
      <c r="C550" s="85"/>
      <c r="D550" s="160" t="s">
        <v>836</v>
      </c>
      <c r="E550" s="160"/>
      <c r="F550" s="160"/>
      <c r="G550" s="160"/>
      <c r="H550" s="160"/>
      <c r="I550" s="86" t="s">
        <v>837</v>
      </c>
      <c r="J550" s="96"/>
      <c r="K550" s="116">
        <f>K553+K551</f>
        <v>20319.3</v>
      </c>
    </row>
    <row r="551" spans="2:11" ht="74.25" customHeight="1" x14ac:dyDescent="0.2">
      <c r="B551" s="106"/>
      <c r="C551" s="85"/>
      <c r="D551" s="133"/>
      <c r="E551" s="140"/>
      <c r="F551" s="140"/>
      <c r="G551" s="176" t="s">
        <v>1034</v>
      </c>
      <c r="H551" s="177"/>
      <c r="I551" s="86">
        <v>1010164090</v>
      </c>
      <c r="J551" s="96"/>
      <c r="K551" s="116">
        <f>K552</f>
        <v>19572.3</v>
      </c>
    </row>
    <row r="552" spans="2:11" ht="39" customHeight="1" x14ac:dyDescent="0.2">
      <c r="B552" s="106"/>
      <c r="C552" s="85"/>
      <c r="D552" s="133"/>
      <c r="E552" s="140"/>
      <c r="F552" s="140"/>
      <c r="G552" s="176" t="s">
        <v>598</v>
      </c>
      <c r="H552" s="177"/>
      <c r="I552" s="86">
        <v>1010164090</v>
      </c>
      <c r="J552" s="96">
        <v>414</v>
      </c>
      <c r="K552" s="116">
        <v>19572.3</v>
      </c>
    </row>
    <row r="553" spans="2:11" ht="35.25" customHeight="1" x14ac:dyDescent="0.2">
      <c r="B553" s="106"/>
      <c r="C553" s="85"/>
      <c r="D553" s="87"/>
      <c r="E553" s="158" t="s">
        <v>838</v>
      </c>
      <c r="F553" s="158"/>
      <c r="G553" s="158"/>
      <c r="H553" s="158"/>
      <c r="I553" s="88" t="s">
        <v>839</v>
      </c>
      <c r="J553" s="97"/>
      <c r="K553" s="117">
        <f>K554</f>
        <v>747</v>
      </c>
    </row>
    <row r="554" spans="2:11" ht="33" customHeight="1" x14ac:dyDescent="0.2">
      <c r="B554" s="106"/>
      <c r="C554" s="85"/>
      <c r="D554" s="87"/>
      <c r="E554" s="89"/>
      <c r="F554" s="155" t="s">
        <v>370</v>
      </c>
      <c r="G554" s="156"/>
      <c r="H554" s="157"/>
      <c r="I554" s="90" t="s">
        <v>839</v>
      </c>
      <c r="J554" s="98" t="s">
        <v>371</v>
      </c>
      <c r="K554" s="118">
        <v>747</v>
      </c>
    </row>
    <row r="555" spans="2:11" ht="33.75" customHeight="1" x14ac:dyDescent="0.2">
      <c r="B555" s="106"/>
      <c r="C555" s="159" t="s">
        <v>840</v>
      </c>
      <c r="D555" s="159"/>
      <c r="E555" s="159"/>
      <c r="F555" s="159"/>
      <c r="G555" s="159"/>
      <c r="H555" s="159"/>
      <c r="I555" s="84" t="s">
        <v>841</v>
      </c>
      <c r="J555" s="95"/>
      <c r="K555" s="115">
        <f>K556+K563</f>
        <v>109890.90000000001</v>
      </c>
    </row>
    <row r="556" spans="2:11" ht="54.75" customHeight="1" x14ac:dyDescent="0.2">
      <c r="B556" s="106"/>
      <c r="C556" s="85"/>
      <c r="D556" s="160" t="s">
        <v>842</v>
      </c>
      <c r="E556" s="160"/>
      <c r="F556" s="160"/>
      <c r="G556" s="160"/>
      <c r="H556" s="160"/>
      <c r="I556" s="86" t="s">
        <v>843</v>
      </c>
      <c r="J556" s="96"/>
      <c r="K556" s="116">
        <f>K561+K557+K559</f>
        <v>7029.7999999999993</v>
      </c>
    </row>
    <row r="557" spans="2:11" ht="24" customHeight="1" x14ac:dyDescent="0.2">
      <c r="B557" s="106"/>
      <c r="C557" s="85"/>
      <c r="D557" s="133"/>
      <c r="E557" s="126"/>
      <c r="F557" s="126"/>
      <c r="G557" s="176" t="s">
        <v>1005</v>
      </c>
      <c r="H557" s="177"/>
      <c r="I557" s="86">
        <v>1020101030</v>
      </c>
      <c r="J557" s="96"/>
      <c r="K557" s="116">
        <f>K558</f>
        <v>98.9</v>
      </c>
    </row>
    <row r="558" spans="2:11" ht="33.75" customHeight="1" x14ac:dyDescent="0.2">
      <c r="B558" s="106"/>
      <c r="C558" s="85"/>
      <c r="D558" s="133"/>
      <c r="E558" s="126"/>
      <c r="F558" s="126"/>
      <c r="G558" s="176" t="s">
        <v>370</v>
      </c>
      <c r="H558" s="177"/>
      <c r="I558" s="86">
        <v>1020101030</v>
      </c>
      <c r="J558" s="96">
        <v>244</v>
      </c>
      <c r="K558" s="116">
        <v>98.9</v>
      </c>
    </row>
    <row r="559" spans="2:11" ht="39.75" customHeight="1" x14ac:dyDescent="0.2">
      <c r="B559" s="106"/>
      <c r="C559" s="85"/>
      <c r="D559" s="133"/>
      <c r="E559" s="126"/>
      <c r="F559" s="126"/>
      <c r="G559" s="176" t="s">
        <v>1006</v>
      </c>
      <c r="H559" s="177"/>
      <c r="I559" s="86">
        <v>1020102030</v>
      </c>
      <c r="J559" s="96"/>
      <c r="K559" s="116">
        <f>K560</f>
        <v>1930.9</v>
      </c>
    </row>
    <row r="560" spans="2:11" ht="36.75" customHeight="1" x14ac:dyDescent="0.2">
      <c r="B560" s="106"/>
      <c r="C560" s="85"/>
      <c r="D560" s="133"/>
      <c r="E560" s="126"/>
      <c r="F560" s="126"/>
      <c r="G560" s="176" t="s">
        <v>370</v>
      </c>
      <c r="H560" s="177"/>
      <c r="I560" s="86">
        <v>1020102030</v>
      </c>
      <c r="J560" s="96">
        <v>244</v>
      </c>
      <c r="K560" s="116">
        <v>1930.9</v>
      </c>
    </row>
    <row r="561" spans="2:11" ht="35.25" customHeight="1" x14ac:dyDescent="0.2">
      <c r="B561" s="106"/>
      <c r="C561" s="85"/>
      <c r="D561" s="87"/>
      <c r="E561" s="158" t="s">
        <v>846</v>
      </c>
      <c r="F561" s="158"/>
      <c r="G561" s="158"/>
      <c r="H561" s="158"/>
      <c r="I561" s="88" t="s">
        <v>847</v>
      </c>
      <c r="J561" s="97"/>
      <c r="K561" s="117">
        <f>K562</f>
        <v>5000</v>
      </c>
    </row>
    <row r="562" spans="2:11" ht="34.5" customHeight="1" x14ac:dyDescent="0.2">
      <c r="B562" s="106"/>
      <c r="C562" s="85"/>
      <c r="D562" s="87"/>
      <c r="E562" s="89"/>
      <c r="F562" s="155" t="s">
        <v>598</v>
      </c>
      <c r="G562" s="156"/>
      <c r="H562" s="157"/>
      <c r="I562" s="90" t="s">
        <v>847</v>
      </c>
      <c r="J562" s="98" t="s">
        <v>599</v>
      </c>
      <c r="K562" s="118">
        <v>5000</v>
      </c>
    </row>
    <row r="563" spans="2:11" ht="33" customHeight="1" x14ac:dyDescent="0.2">
      <c r="B563" s="106"/>
      <c r="C563" s="85"/>
      <c r="D563" s="160" t="s">
        <v>848</v>
      </c>
      <c r="E563" s="160"/>
      <c r="F563" s="160"/>
      <c r="G563" s="160"/>
      <c r="H563" s="160"/>
      <c r="I563" s="86" t="s">
        <v>849</v>
      </c>
      <c r="J563" s="96"/>
      <c r="K563" s="116">
        <f>K564+K566+K568+K570</f>
        <v>102861.1</v>
      </c>
    </row>
    <row r="564" spans="2:11" ht="22.5" customHeight="1" x14ac:dyDescent="0.2">
      <c r="B564" s="106"/>
      <c r="C564" s="85"/>
      <c r="D564" s="87"/>
      <c r="E564" s="158" t="s">
        <v>850</v>
      </c>
      <c r="F564" s="158"/>
      <c r="G564" s="158"/>
      <c r="H564" s="158"/>
      <c r="I564" s="88" t="s">
        <v>851</v>
      </c>
      <c r="J564" s="97"/>
      <c r="K564" s="117">
        <f>K565</f>
        <v>1111.0999999999999</v>
      </c>
    </row>
    <row r="565" spans="2:11" ht="39" customHeight="1" x14ac:dyDescent="0.2">
      <c r="B565" s="106"/>
      <c r="C565" s="85"/>
      <c r="D565" s="87"/>
      <c r="E565" s="89"/>
      <c r="F565" s="155" t="s">
        <v>370</v>
      </c>
      <c r="G565" s="156"/>
      <c r="H565" s="157"/>
      <c r="I565" s="90" t="s">
        <v>851</v>
      </c>
      <c r="J565" s="98" t="s">
        <v>371</v>
      </c>
      <c r="K565" s="118">
        <v>1111.0999999999999</v>
      </c>
    </row>
    <row r="566" spans="2:11" ht="21" customHeight="1" x14ac:dyDescent="0.2">
      <c r="B566" s="106"/>
      <c r="C566" s="85"/>
      <c r="D566" s="87"/>
      <c r="E566" s="158" t="s">
        <v>852</v>
      </c>
      <c r="F566" s="158"/>
      <c r="G566" s="158"/>
      <c r="H566" s="158"/>
      <c r="I566" s="88" t="s">
        <v>853</v>
      </c>
      <c r="J566" s="97"/>
      <c r="K566" s="117">
        <f>K567</f>
        <v>1210</v>
      </c>
    </row>
    <row r="567" spans="2:11" ht="39.75" customHeight="1" x14ac:dyDescent="0.2">
      <c r="B567" s="106"/>
      <c r="C567" s="85"/>
      <c r="D567" s="87"/>
      <c r="E567" s="89"/>
      <c r="F567" s="155" t="s">
        <v>370</v>
      </c>
      <c r="G567" s="156"/>
      <c r="H567" s="157"/>
      <c r="I567" s="90" t="s">
        <v>853</v>
      </c>
      <c r="J567" s="98" t="s">
        <v>371</v>
      </c>
      <c r="K567" s="118">
        <v>1210</v>
      </c>
    </row>
    <row r="568" spans="2:11" ht="63.75" customHeight="1" x14ac:dyDescent="0.2">
      <c r="B568" s="106"/>
      <c r="C568" s="85"/>
      <c r="D568" s="87"/>
      <c r="E568" s="158" t="s">
        <v>856</v>
      </c>
      <c r="F568" s="158"/>
      <c r="G568" s="158"/>
      <c r="H568" s="158"/>
      <c r="I568" s="88" t="s">
        <v>857</v>
      </c>
      <c r="J568" s="97"/>
      <c r="K568" s="117">
        <f>K569</f>
        <v>100000</v>
      </c>
    </row>
    <row r="569" spans="2:11" ht="49.5" customHeight="1" x14ac:dyDescent="0.2">
      <c r="B569" s="106"/>
      <c r="C569" s="85"/>
      <c r="D569" s="87"/>
      <c r="E569" s="89"/>
      <c r="F569" s="155" t="s">
        <v>854</v>
      </c>
      <c r="G569" s="156"/>
      <c r="H569" s="157"/>
      <c r="I569" s="90" t="s">
        <v>857</v>
      </c>
      <c r="J569" s="98" t="s">
        <v>855</v>
      </c>
      <c r="K569" s="118">
        <v>100000</v>
      </c>
    </row>
    <row r="570" spans="2:11" ht="49.5" customHeight="1" x14ac:dyDescent="0.2">
      <c r="B570" s="106"/>
      <c r="C570" s="85"/>
      <c r="D570" s="87"/>
      <c r="E570" s="89"/>
      <c r="F570" s="124"/>
      <c r="G570" s="170" t="s">
        <v>1014</v>
      </c>
      <c r="H570" s="171"/>
      <c r="I570" s="90">
        <v>1020262670</v>
      </c>
      <c r="J570" s="98"/>
      <c r="K570" s="118">
        <f>K573+K571+K572</f>
        <v>540</v>
      </c>
    </row>
    <row r="571" spans="2:11" ht="24" customHeight="1" x14ac:dyDescent="0.2">
      <c r="B571" s="106"/>
      <c r="C571" s="85"/>
      <c r="D571" s="87"/>
      <c r="E571" s="89"/>
      <c r="F571" s="139"/>
      <c r="G571" s="170" t="s">
        <v>555</v>
      </c>
      <c r="H571" s="171"/>
      <c r="I571" s="90">
        <v>1020262670</v>
      </c>
      <c r="J571" s="98">
        <v>121</v>
      </c>
      <c r="K571" s="118">
        <v>394</v>
      </c>
    </row>
    <row r="572" spans="2:11" ht="49.5" customHeight="1" x14ac:dyDescent="0.2">
      <c r="B572" s="106"/>
      <c r="C572" s="85"/>
      <c r="D572" s="87"/>
      <c r="E572" s="89"/>
      <c r="F572" s="139"/>
      <c r="G572" s="170" t="s">
        <v>1025</v>
      </c>
      <c r="H572" s="171"/>
      <c r="I572" s="90">
        <v>1020262670</v>
      </c>
      <c r="J572" s="98">
        <v>129</v>
      </c>
      <c r="K572" s="118">
        <v>119</v>
      </c>
    </row>
    <row r="573" spans="2:11" ht="41.25" customHeight="1" x14ac:dyDescent="0.2">
      <c r="B573" s="106"/>
      <c r="C573" s="85"/>
      <c r="D573" s="87"/>
      <c r="E573" s="89"/>
      <c r="F573" s="124"/>
      <c r="G573" s="170" t="s">
        <v>370</v>
      </c>
      <c r="H573" s="171"/>
      <c r="I573" s="90">
        <v>1020262670</v>
      </c>
      <c r="J573" s="98">
        <v>244</v>
      </c>
      <c r="K573" s="118">
        <v>27</v>
      </c>
    </row>
    <row r="574" spans="2:11" ht="32.25" customHeight="1" x14ac:dyDescent="0.2">
      <c r="B574" s="106"/>
      <c r="C574" s="159" t="s">
        <v>858</v>
      </c>
      <c r="D574" s="159"/>
      <c r="E574" s="159"/>
      <c r="F574" s="159"/>
      <c r="G574" s="159"/>
      <c r="H574" s="159"/>
      <c r="I574" s="84" t="s">
        <v>859</v>
      </c>
      <c r="J574" s="95"/>
      <c r="K574" s="115">
        <f>K575+K580</f>
        <v>6355</v>
      </c>
    </row>
    <row r="575" spans="2:11" ht="33.75" customHeight="1" x14ac:dyDescent="0.2">
      <c r="B575" s="106"/>
      <c r="C575" s="85"/>
      <c r="D575" s="160" t="s">
        <v>860</v>
      </c>
      <c r="E575" s="160"/>
      <c r="F575" s="160"/>
      <c r="G575" s="160"/>
      <c r="H575" s="160"/>
      <c r="I575" s="86" t="s">
        <v>861</v>
      </c>
      <c r="J575" s="96"/>
      <c r="K575" s="116">
        <f>K576+K578</f>
        <v>6200</v>
      </c>
    </row>
    <row r="576" spans="2:11" ht="34.5" customHeight="1" x14ac:dyDescent="0.2">
      <c r="B576" s="106"/>
      <c r="C576" s="85"/>
      <c r="D576" s="87"/>
      <c r="E576" s="158" t="s">
        <v>862</v>
      </c>
      <c r="F576" s="158"/>
      <c r="G576" s="158"/>
      <c r="H576" s="158"/>
      <c r="I576" s="88" t="s">
        <v>863</v>
      </c>
      <c r="J576" s="97"/>
      <c r="K576" s="117">
        <f>K577</f>
        <v>1500</v>
      </c>
    </row>
    <row r="577" spans="2:11" ht="34.5" customHeight="1" x14ac:dyDescent="0.2">
      <c r="B577" s="106"/>
      <c r="C577" s="85"/>
      <c r="D577" s="87"/>
      <c r="E577" s="89"/>
      <c r="F577" s="155" t="s">
        <v>414</v>
      </c>
      <c r="G577" s="156"/>
      <c r="H577" s="157"/>
      <c r="I577" s="90" t="s">
        <v>863</v>
      </c>
      <c r="J577" s="98" t="s">
        <v>415</v>
      </c>
      <c r="K577" s="118">
        <v>1500</v>
      </c>
    </row>
    <row r="578" spans="2:11" ht="65.25" customHeight="1" x14ac:dyDescent="0.2">
      <c r="B578" s="106"/>
      <c r="C578" s="85"/>
      <c r="D578" s="87"/>
      <c r="E578" s="158" t="s">
        <v>864</v>
      </c>
      <c r="F578" s="158"/>
      <c r="G578" s="158"/>
      <c r="H578" s="158"/>
      <c r="I578" s="88" t="s">
        <v>865</v>
      </c>
      <c r="J578" s="97"/>
      <c r="K578" s="117">
        <f>K579</f>
        <v>4700</v>
      </c>
    </row>
    <row r="579" spans="2:11" ht="45" customHeight="1" x14ac:dyDescent="0.2">
      <c r="B579" s="106"/>
      <c r="C579" s="85"/>
      <c r="D579" s="87"/>
      <c r="E579" s="89"/>
      <c r="F579" s="155" t="s">
        <v>414</v>
      </c>
      <c r="G579" s="156"/>
      <c r="H579" s="157"/>
      <c r="I579" s="90" t="s">
        <v>865</v>
      </c>
      <c r="J579" s="98" t="s">
        <v>415</v>
      </c>
      <c r="K579" s="118">
        <v>4700</v>
      </c>
    </row>
    <row r="580" spans="2:11" ht="18" customHeight="1" x14ac:dyDescent="0.2">
      <c r="B580" s="106"/>
      <c r="C580" s="85"/>
      <c r="D580" s="160" t="s">
        <v>866</v>
      </c>
      <c r="E580" s="160"/>
      <c r="F580" s="160"/>
      <c r="G580" s="160"/>
      <c r="H580" s="160"/>
      <c r="I580" s="86" t="s">
        <v>867</v>
      </c>
      <c r="J580" s="96"/>
      <c r="K580" s="116">
        <f>K581+K583</f>
        <v>155</v>
      </c>
    </row>
    <row r="581" spans="2:11" ht="31.5" customHeight="1" x14ac:dyDescent="0.2">
      <c r="B581" s="106"/>
      <c r="C581" s="85"/>
      <c r="D581" s="87"/>
      <c r="E581" s="158" t="s">
        <v>868</v>
      </c>
      <c r="F581" s="158"/>
      <c r="G581" s="158"/>
      <c r="H581" s="158"/>
      <c r="I581" s="88" t="s">
        <v>869</v>
      </c>
      <c r="J581" s="97"/>
      <c r="K581" s="117">
        <f>K582</f>
        <v>100</v>
      </c>
    </row>
    <row r="582" spans="2:11" ht="32.25" customHeight="1" x14ac:dyDescent="0.2">
      <c r="B582" s="106"/>
      <c r="C582" s="85"/>
      <c r="D582" s="87"/>
      <c r="E582" s="89"/>
      <c r="F582" s="155" t="s">
        <v>370</v>
      </c>
      <c r="G582" s="156"/>
      <c r="H582" s="157"/>
      <c r="I582" s="90" t="s">
        <v>869</v>
      </c>
      <c r="J582" s="98" t="s">
        <v>371</v>
      </c>
      <c r="K582" s="118">
        <v>100</v>
      </c>
    </row>
    <row r="583" spans="2:11" ht="49.5" customHeight="1" x14ac:dyDescent="0.2">
      <c r="B583" s="106"/>
      <c r="C583" s="85"/>
      <c r="D583" s="87"/>
      <c r="E583" s="158" t="s">
        <v>870</v>
      </c>
      <c r="F583" s="158"/>
      <c r="G583" s="158"/>
      <c r="H583" s="158"/>
      <c r="I583" s="88" t="s">
        <v>871</v>
      </c>
      <c r="J583" s="97"/>
      <c r="K583" s="117">
        <f>K584</f>
        <v>55</v>
      </c>
    </row>
    <row r="584" spans="2:11" ht="33.75" customHeight="1" x14ac:dyDescent="0.2">
      <c r="B584" s="106"/>
      <c r="C584" s="85"/>
      <c r="D584" s="87"/>
      <c r="E584" s="89"/>
      <c r="F584" s="155" t="s">
        <v>370</v>
      </c>
      <c r="G584" s="156"/>
      <c r="H584" s="157"/>
      <c r="I584" s="90" t="s">
        <v>871</v>
      </c>
      <c r="J584" s="98" t="s">
        <v>371</v>
      </c>
      <c r="K584" s="118">
        <v>55</v>
      </c>
    </row>
    <row r="585" spans="2:11" ht="36" customHeight="1" x14ac:dyDescent="0.2">
      <c r="B585" s="161" t="s">
        <v>872</v>
      </c>
      <c r="C585" s="162"/>
      <c r="D585" s="162"/>
      <c r="E585" s="162"/>
      <c r="F585" s="162"/>
      <c r="G585" s="162"/>
      <c r="H585" s="162"/>
      <c r="I585" s="111" t="s">
        <v>873</v>
      </c>
      <c r="J585" s="112"/>
      <c r="K585" s="114">
        <f>K586+K594+K603</f>
        <v>49189.5</v>
      </c>
    </row>
    <row r="586" spans="2:11" ht="42" customHeight="1" x14ac:dyDescent="0.2">
      <c r="B586" s="106"/>
      <c r="C586" s="159" t="s">
        <v>874</v>
      </c>
      <c r="D586" s="159"/>
      <c r="E586" s="159"/>
      <c r="F586" s="159"/>
      <c r="G586" s="159"/>
      <c r="H586" s="159"/>
      <c r="I586" s="84" t="s">
        <v>875</v>
      </c>
      <c r="J586" s="95"/>
      <c r="K586" s="115">
        <f>K587</f>
        <v>4700</v>
      </c>
    </row>
    <row r="587" spans="2:11" ht="33.75" customHeight="1" x14ac:dyDescent="0.2">
      <c r="B587" s="106"/>
      <c r="C587" s="85"/>
      <c r="D587" s="160" t="s">
        <v>876</v>
      </c>
      <c r="E587" s="160"/>
      <c r="F587" s="160"/>
      <c r="G587" s="160"/>
      <c r="H587" s="160"/>
      <c r="I587" s="86" t="s">
        <v>877</v>
      </c>
      <c r="J587" s="96"/>
      <c r="K587" s="116">
        <f>K588+K590+K592</f>
        <v>4700</v>
      </c>
    </row>
    <row r="588" spans="2:11" ht="51.75" customHeight="1" x14ac:dyDescent="0.2">
      <c r="B588" s="106"/>
      <c r="C588" s="85"/>
      <c r="D588" s="87"/>
      <c r="E588" s="158" t="s">
        <v>878</v>
      </c>
      <c r="F588" s="158"/>
      <c r="G588" s="158"/>
      <c r="H588" s="158"/>
      <c r="I588" s="88" t="s">
        <v>879</v>
      </c>
      <c r="J588" s="97"/>
      <c r="K588" s="117">
        <f>K589</f>
        <v>3100</v>
      </c>
    </row>
    <row r="589" spans="2:11" ht="48.75" customHeight="1" x14ac:dyDescent="0.2">
      <c r="B589" s="106"/>
      <c r="C589" s="85"/>
      <c r="D589" s="87"/>
      <c r="E589" s="89"/>
      <c r="F589" s="155" t="s">
        <v>880</v>
      </c>
      <c r="G589" s="156"/>
      <c r="H589" s="157"/>
      <c r="I589" s="90" t="s">
        <v>879</v>
      </c>
      <c r="J589" s="98" t="s">
        <v>881</v>
      </c>
      <c r="K589" s="118">
        <v>3100</v>
      </c>
    </row>
    <row r="590" spans="2:11" ht="54" customHeight="1" x14ac:dyDescent="0.2">
      <c r="B590" s="106"/>
      <c r="C590" s="85"/>
      <c r="D590" s="87"/>
      <c r="E590" s="158" t="s">
        <v>882</v>
      </c>
      <c r="F590" s="158"/>
      <c r="G590" s="158"/>
      <c r="H590" s="158"/>
      <c r="I590" s="88" t="s">
        <v>883</v>
      </c>
      <c r="J590" s="97"/>
      <c r="K590" s="117">
        <f>K591</f>
        <v>1000</v>
      </c>
    </row>
    <row r="591" spans="2:11" ht="48" customHeight="1" x14ac:dyDescent="0.2">
      <c r="B591" s="106"/>
      <c r="C591" s="85"/>
      <c r="D591" s="87"/>
      <c r="E591" s="89"/>
      <c r="F591" s="155" t="s">
        <v>880</v>
      </c>
      <c r="G591" s="156"/>
      <c r="H591" s="157"/>
      <c r="I591" s="90" t="s">
        <v>883</v>
      </c>
      <c r="J591" s="98" t="s">
        <v>881</v>
      </c>
      <c r="K591" s="118">
        <f>1000</f>
        <v>1000</v>
      </c>
    </row>
    <row r="592" spans="2:11" ht="50.25" customHeight="1" x14ac:dyDescent="0.2">
      <c r="B592" s="106"/>
      <c r="C592" s="85"/>
      <c r="D592" s="87"/>
      <c r="E592" s="158" t="s">
        <v>884</v>
      </c>
      <c r="F592" s="158"/>
      <c r="G592" s="158"/>
      <c r="H592" s="158"/>
      <c r="I592" s="88" t="s">
        <v>885</v>
      </c>
      <c r="J592" s="97"/>
      <c r="K592" s="117">
        <f>K593</f>
        <v>600</v>
      </c>
    </row>
    <row r="593" spans="2:11" ht="49.5" customHeight="1" x14ac:dyDescent="0.2">
      <c r="B593" s="106"/>
      <c r="C593" s="85"/>
      <c r="D593" s="87"/>
      <c r="E593" s="89"/>
      <c r="F593" s="155" t="s">
        <v>880</v>
      </c>
      <c r="G593" s="156"/>
      <c r="H593" s="157"/>
      <c r="I593" s="90" t="s">
        <v>885</v>
      </c>
      <c r="J593" s="98" t="s">
        <v>881</v>
      </c>
      <c r="K593" s="118">
        <v>600</v>
      </c>
    </row>
    <row r="594" spans="2:11" ht="21" customHeight="1" x14ac:dyDescent="0.2">
      <c r="B594" s="106"/>
      <c r="C594" s="159" t="s">
        <v>886</v>
      </c>
      <c r="D594" s="159"/>
      <c r="E594" s="159"/>
      <c r="F594" s="159"/>
      <c r="G594" s="159"/>
      <c r="H594" s="159"/>
      <c r="I594" s="84" t="s">
        <v>887</v>
      </c>
      <c r="J594" s="95"/>
      <c r="K594" s="115">
        <f>K595</f>
        <v>9999.9999999999982</v>
      </c>
    </row>
    <row r="595" spans="2:11" ht="21" customHeight="1" x14ac:dyDescent="0.2">
      <c r="B595" s="106"/>
      <c r="C595" s="85"/>
      <c r="D595" s="160" t="s">
        <v>888</v>
      </c>
      <c r="E595" s="160"/>
      <c r="F595" s="160"/>
      <c r="G595" s="160"/>
      <c r="H595" s="160"/>
      <c r="I595" s="86" t="s">
        <v>889</v>
      </c>
      <c r="J595" s="96"/>
      <c r="K595" s="116">
        <f>K596</f>
        <v>9999.9999999999982</v>
      </c>
    </row>
    <row r="596" spans="2:11" ht="31.5" customHeight="1" x14ac:dyDescent="0.2">
      <c r="B596" s="106"/>
      <c r="C596" s="85"/>
      <c r="D596" s="87"/>
      <c r="E596" s="158" t="s">
        <v>890</v>
      </c>
      <c r="F596" s="158"/>
      <c r="G596" s="158"/>
      <c r="H596" s="158"/>
      <c r="I596" s="88" t="s">
        <v>891</v>
      </c>
      <c r="J596" s="97"/>
      <c r="K596" s="117">
        <f>K597+K598+K599+K600+K601+K602</f>
        <v>9999.9999999999982</v>
      </c>
    </row>
    <row r="597" spans="2:11" ht="19.5" customHeight="1" x14ac:dyDescent="0.2">
      <c r="B597" s="106"/>
      <c r="C597" s="85"/>
      <c r="D597" s="87"/>
      <c r="E597" s="89"/>
      <c r="F597" s="155" t="s">
        <v>475</v>
      </c>
      <c r="G597" s="156"/>
      <c r="H597" s="157"/>
      <c r="I597" s="90" t="s">
        <v>891</v>
      </c>
      <c r="J597" s="98" t="s">
        <v>476</v>
      </c>
      <c r="K597" s="118">
        <v>7268.3</v>
      </c>
    </row>
    <row r="598" spans="2:11" ht="31.5" customHeight="1" x14ac:dyDescent="0.2">
      <c r="B598" s="106"/>
      <c r="C598" s="85"/>
      <c r="D598" s="87"/>
      <c r="E598" s="89"/>
      <c r="F598" s="155" t="s">
        <v>479</v>
      </c>
      <c r="G598" s="156"/>
      <c r="H598" s="157"/>
      <c r="I598" s="90" t="s">
        <v>891</v>
      </c>
      <c r="J598" s="98" t="s">
        <v>480</v>
      </c>
      <c r="K598" s="118">
        <v>2195</v>
      </c>
    </row>
    <row r="599" spans="2:11" ht="32.25" customHeight="1" x14ac:dyDescent="0.2">
      <c r="B599" s="106"/>
      <c r="C599" s="85"/>
      <c r="D599" s="87"/>
      <c r="E599" s="89"/>
      <c r="F599" s="155" t="s">
        <v>481</v>
      </c>
      <c r="G599" s="156"/>
      <c r="H599" s="157"/>
      <c r="I599" s="90" t="s">
        <v>891</v>
      </c>
      <c r="J599" s="98" t="s">
        <v>482</v>
      </c>
      <c r="K599" s="118">
        <v>230.3</v>
      </c>
    </row>
    <row r="600" spans="2:11" ht="33.75" customHeight="1" x14ac:dyDescent="0.2">
      <c r="B600" s="106"/>
      <c r="C600" s="85"/>
      <c r="D600" s="87"/>
      <c r="E600" s="89"/>
      <c r="F600" s="155" t="s">
        <v>370</v>
      </c>
      <c r="G600" s="156"/>
      <c r="H600" s="157"/>
      <c r="I600" s="90" t="s">
        <v>891</v>
      </c>
      <c r="J600" s="98" t="s">
        <v>371</v>
      </c>
      <c r="K600" s="118">
        <v>286.39999999999998</v>
      </c>
    </row>
    <row r="601" spans="2:11" ht="15" customHeight="1" x14ac:dyDescent="0.2">
      <c r="B601" s="106"/>
      <c r="C601" s="85"/>
      <c r="D601" s="87"/>
      <c r="E601" s="89"/>
      <c r="F601" s="155" t="s">
        <v>483</v>
      </c>
      <c r="G601" s="156"/>
      <c r="H601" s="157"/>
      <c r="I601" s="90" t="s">
        <v>891</v>
      </c>
      <c r="J601" s="98" t="s">
        <v>484</v>
      </c>
      <c r="K601" s="118">
        <v>10</v>
      </c>
    </row>
    <row r="602" spans="2:11" ht="15" customHeight="1" x14ac:dyDescent="0.2">
      <c r="B602" s="106"/>
      <c r="C602" s="85"/>
      <c r="D602" s="87"/>
      <c r="E602" s="89"/>
      <c r="F602" s="155" t="s">
        <v>384</v>
      </c>
      <c r="G602" s="156"/>
      <c r="H602" s="157"/>
      <c r="I602" s="90" t="s">
        <v>891</v>
      </c>
      <c r="J602" s="98" t="s">
        <v>385</v>
      </c>
      <c r="K602" s="118">
        <v>10</v>
      </c>
    </row>
    <row r="603" spans="2:11" ht="24.75" customHeight="1" x14ac:dyDescent="0.2">
      <c r="B603" s="106"/>
      <c r="C603" s="159" t="s">
        <v>892</v>
      </c>
      <c r="D603" s="159"/>
      <c r="E603" s="159"/>
      <c r="F603" s="159"/>
      <c r="G603" s="159"/>
      <c r="H603" s="159"/>
      <c r="I603" s="84" t="s">
        <v>893</v>
      </c>
      <c r="J603" s="95"/>
      <c r="K603" s="115">
        <f>K604+K611</f>
        <v>34489.5</v>
      </c>
    </row>
    <row r="604" spans="2:11" ht="48" customHeight="1" x14ac:dyDescent="0.2">
      <c r="B604" s="106"/>
      <c r="C604" s="85"/>
      <c r="D604" s="160" t="s">
        <v>894</v>
      </c>
      <c r="E604" s="160"/>
      <c r="F604" s="160"/>
      <c r="G604" s="160"/>
      <c r="H604" s="160"/>
      <c r="I604" s="86" t="s">
        <v>895</v>
      </c>
      <c r="J604" s="96"/>
      <c r="K604" s="116">
        <f>K605+K607+K609</f>
        <v>33576</v>
      </c>
    </row>
    <row r="605" spans="2:11" ht="79.5" customHeight="1" x14ac:dyDescent="0.2">
      <c r="B605" s="106"/>
      <c r="C605" s="85"/>
      <c r="D605" s="87"/>
      <c r="E605" s="178" t="s">
        <v>966</v>
      </c>
      <c r="F605" s="179"/>
      <c r="G605" s="179"/>
      <c r="H605" s="180"/>
      <c r="I605" s="90" t="s">
        <v>896</v>
      </c>
      <c r="J605" s="97"/>
      <c r="K605" s="117">
        <f>K606</f>
        <v>9886</v>
      </c>
    </row>
    <row r="606" spans="2:11" ht="53.25" customHeight="1" x14ac:dyDescent="0.2">
      <c r="B606" s="106"/>
      <c r="C606" s="85"/>
      <c r="D606" s="87"/>
      <c r="E606" s="89"/>
      <c r="F606" s="155" t="s">
        <v>414</v>
      </c>
      <c r="G606" s="156"/>
      <c r="H606" s="157"/>
      <c r="I606" s="90" t="s">
        <v>896</v>
      </c>
      <c r="J606" s="98" t="s">
        <v>415</v>
      </c>
      <c r="K606" s="118">
        <v>9886</v>
      </c>
    </row>
    <row r="607" spans="2:11" ht="102.75" customHeight="1" x14ac:dyDescent="0.2">
      <c r="B607" s="106"/>
      <c r="C607" s="85"/>
      <c r="D607" s="87"/>
      <c r="E607" s="178" t="s">
        <v>965</v>
      </c>
      <c r="F607" s="179"/>
      <c r="G607" s="179"/>
      <c r="H607" s="180"/>
      <c r="I607" s="88" t="s">
        <v>897</v>
      </c>
      <c r="J607" s="97"/>
      <c r="K607" s="117">
        <f>K608</f>
        <v>23000</v>
      </c>
    </row>
    <row r="608" spans="2:11" ht="51" customHeight="1" x14ac:dyDescent="0.2">
      <c r="B608" s="106"/>
      <c r="C608" s="85"/>
      <c r="D608" s="87"/>
      <c r="E608" s="89"/>
      <c r="F608" s="155" t="s">
        <v>414</v>
      </c>
      <c r="G608" s="156"/>
      <c r="H608" s="157"/>
      <c r="I608" s="90" t="s">
        <v>897</v>
      </c>
      <c r="J608" s="98" t="s">
        <v>415</v>
      </c>
      <c r="K608" s="118">
        <v>23000</v>
      </c>
    </row>
    <row r="609" spans="2:11" ht="96" customHeight="1" x14ac:dyDescent="0.2">
      <c r="B609" s="106"/>
      <c r="C609" s="85"/>
      <c r="D609" s="87"/>
      <c r="E609" s="158" t="s">
        <v>967</v>
      </c>
      <c r="F609" s="158"/>
      <c r="G609" s="158"/>
      <c r="H609" s="158"/>
      <c r="I609" s="88" t="s">
        <v>898</v>
      </c>
      <c r="J609" s="97"/>
      <c r="K609" s="117">
        <f>K610</f>
        <v>690</v>
      </c>
    </row>
    <row r="610" spans="2:11" ht="49.5" customHeight="1" x14ac:dyDescent="0.2">
      <c r="B610" s="106"/>
      <c r="C610" s="85"/>
      <c r="D610" s="87"/>
      <c r="E610" s="89"/>
      <c r="F610" s="155" t="s">
        <v>414</v>
      </c>
      <c r="G610" s="156"/>
      <c r="H610" s="157"/>
      <c r="I610" s="90" t="s">
        <v>898</v>
      </c>
      <c r="J610" s="98" t="s">
        <v>415</v>
      </c>
      <c r="K610" s="118">
        <v>690</v>
      </c>
    </row>
    <row r="611" spans="2:11" ht="36" customHeight="1" x14ac:dyDescent="0.2">
      <c r="B611" s="106"/>
      <c r="C611" s="85"/>
      <c r="D611" s="160" t="s">
        <v>899</v>
      </c>
      <c r="E611" s="160"/>
      <c r="F611" s="160"/>
      <c r="G611" s="160"/>
      <c r="H611" s="160"/>
      <c r="I611" s="86" t="s">
        <v>900</v>
      </c>
      <c r="J611" s="96"/>
      <c r="K611" s="116">
        <f>K612+K614+K616</f>
        <v>913.5</v>
      </c>
    </row>
    <row r="612" spans="2:11" ht="69" customHeight="1" x14ac:dyDescent="0.2">
      <c r="B612" s="106"/>
      <c r="C612" s="85"/>
      <c r="D612" s="87"/>
      <c r="E612" s="158" t="s">
        <v>901</v>
      </c>
      <c r="F612" s="158"/>
      <c r="G612" s="158"/>
      <c r="H612" s="158"/>
      <c r="I612" s="88" t="s">
        <v>902</v>
      </c>
      <c r="J612" s="97"/>
      <c r="K612" s="117">
        <f>K613</f>
        <v>688</v>
      </c>
    </row>
    <row r="613" spans="2:11" ht="36" customHeight="1" x14ac:dyDescent="0.2">
      <c r="B613" s="106"/>
      <c r="C613" s="85"/>
      <c r="D613" s="87"/>
      <c r="E613" s="89"/>
      <c r="F613" s="155" t="s">
        <v>370</v>
      </c>
      <c r="G613" s="156"/>
      <c r="H613" s="157"/>
      <c r="I613" s="90" t="s">
        <v>902</v>
      </c>
      <c r="J613" s="98" t="s">
        <v>371</v>
      </c>
      <c r="K613" s="118">
        <v>688</v>
      </c>
    </row>
    <row r="614" spans="2:11" ht="78" customHeight="1" x14ac:dyDescent="0.2">
      <c r="B614" s="106"/>
      <c r="C614" s="85"/>
      <c r="D614" s="87"/>
      <c r="E614" s="158" t="s">
        <v>903</v>
      </c>
      <c r="F614" s="158"/>
      <c r="G614" s="158"/>
      <c r="H614" s="158"/>
      <c r="I614" s="88" t="s">
        <v>904</v>
      </c>
      <c r="J614" s="97"/>
      <c r="K614" s="117">
        <f>K615</f>
        <v>212.5</v>
      </c>
    </row>
    <row r="615" spans="2:11" ht="35.25" customHeight="1" x14ac:dyDescent="0.2">
      <c r="B615" s="106"/>
      <c r="C615" s="85"/>
      <c r="D615" s="87"/>
      <c r="E615" s="89"/>
      <c r="F615" s="155" t="s">
        <v>370</v>
      </c>
      <c r="G615" s="156"/>
      <c r="H615" s="157"/>
      <c r="I615" s="90" t="s">
        <v>904</v>
      </c>
      <c r="J615" s="98" t="s">
        <v>371</v>
      </c>
      <c r="K615" s="118">
        <v>212.5</v>
      </c>
    </row>
    <row r="616" spans="2:11" ht="81.75" customHeight="1" x14ac:dyDescent="0.2">
      <c r="B616" s="106"/>
      <c r="C616" s="85"/>
      <c r="D616" s="87"/>
      <c r="E616" s="158" t="s">
        <v>905</v>
      </c>
      <c r="F616" s="158"/>
      <c r="G616" s="158"/>
      <c r="H616" s="158"/>
      <c r="I616" s="88" t="s">
        <v>906</v>
      </c>
      <c r="J616" s="97"/>
      <c r="K616" s="117">
        <f>K617</f>
        <v>13</v>
      </c>
    </row>
    <row r="617" spans="2:11" ht="35.25" customHeight="1" x14ac:dyDescent="0.2">
      <c r="B617" s="106"/>
      <c r="C617" s="85"/>
      <c r="D617" s="87"/>
      <c r="E617" s="89"/>
      <c r="F617" s="155" t="s">
        <v>370</v>
      </c>
      <c r="G617" s="156"/>
      <c r="H617" s="157"/>
      <c r="I617" s="90" t="s">
        <v>906</v>
      </c>
      <c r="J617" s="98" t="s">
        <v>371</v>
      </c>
      <c r="K617" s="118">
        <v>13</v>
      </c>
    </row>
    <row r="618" spans="2:11" ht="36.75" customHeight="1" x14ac:dyDescent="0.2">
      <c r="B618" s="161" t="s">
        <v>907</v>
      </c>
      <c r="C618" s="162"/>
      <c r="D618" s="162"/>
      <c r="E618" s="162"/>
      <c r="F618" s="162"/>
      <c r="G618" s="162"/>
      <c r="H618" s="162"/>
      <c r="I618" s="111" t="s">
        <v>908</v>
      </c>
      <c r="J618" s="112"/>
      <c r="K618" s="114">
        <f>K619+K643+K651+K658+K666</f>
        <v>260088.5</v>
      </c>
    </row>
    <row r="619" spans="2:11" ht="17.25" customHeight="1" x14ac:dyDescent="0.2">
      <c r="B619" s="106"/>
      <c r="C619" s="159" t="s">
        <v>909</v>
      </c>
      <c r="D619" s="159"/>
      <c r="E619" s="159"/>
      <c r="F619" s="159"/>
      <c r="G619" s="159"/>
      <c r="H619" s="159"/>
      <c r="I619" s="84" t="s">
        <v>910</v>
      </c>
      <c r="J619" s="95"/>
      <c r="K619" s="115">
        <f>K620</f>
        <v>38049.199999999997</v>
      </c>
    </row>
    <row r="620" spans="2:11" ht="50.25" customHeight="1" x14ac:dyDescent="0.2">
      <c r="B620" s="106"/>
      <c r="C620" s="85"/>
      <c r="D620" s="160" t="s">
        <v>911</v>
      </c>
      <c r="E620" s="160"/>
      <c r="F620" s="160"/>
      <c r="G620" s="160"/>
      <c r="H620" s="160"/>
      <c r="I620" s="86" t="s">
        <v>912</v>
      </c>
      <c r="J620" s="96"/>
      <c r="K620" s="116">
        <f>K621+K623+K625+K627+K629+K635</f>
        <v>38049.199999999997</v>
      </c>
    </row>
    <row r="621" spans="2:11" ht="68.25" customHeight="1" x14ac:dyDescent="0.2">
      <c r="B621" s="106"/>
      <c r="C621" s="85"/>
      <c r="D621" s="87"/>
      <c r="E621" s="158" t="s">
        <v>913</v>
      </c>
      <c r="F621" s="158"/>
      <c r="G621" s="158"/>
      <c r="H621" s="158"/>
      <c r="I621" s="88" t="s">
        <v>914</v>
      </c>
      <c r="J621" s="97"/>
      <c r="K621" s="117">
        <f>K622</f>
        <v>2000</v>
      </c>
    </row>
    <row r="622" spans="2:11" ht="33" customHeight="1" x14ac:dyDescent="0.2">
      <c r="B622" s="106"/>
      <c r="C622" s="85"/>
      <c r="D622" s="87"/>
      <c r="E622" s="89"/>
      <c r="F622" s="155" t="s">
        <v>370</v>
      </c>
      <c r="G622" s="156"/>
      <c r="H622" s="157"/>
      <c r="I622" s="90" t="s">
        <v>914</v>
      </c>
      <c r="J622" s="98" t="s">
        <v>371</v>
      </c>
      <c r="K622" s="118">
        <v>2000</v>
      </c>
    </row>
    <row r="623" spans="2:11" ht="63" customHeight="1" x14ac:dyDescent="0.2">
      <c r="B623" s="106"/>
      <c r="C623" s="85"/>
      <c r="D623" s="87"/>
      <c r="E623" s="158" t="s">
        <v>915</v>
      </c>
      <c r="F623" s="158"/>
      <c r="G623" s="158"/>
      <c r="H623" s="158"/>
      <c r="I623" s="88" t="s">
        <v>916</v>
      </c>
      <c r="J623" s="97"/>
      <c r="K623" s="117">
        <f>K624</f>
        <v>1000</v>
      </c>
    </row>
    <row r="624" spans="2:11" ht="33" customHeight="1" x14ac:dyDescent="0.2">
      <c r="B624" s="106"/>
      <c r="C624" s="85"/>
      <c r="D624" s="87"/>
      <c r="E624" s="89"/>
      <c r="F624" s="155" t="s">
        <v>370</v>
      </c>
      <c r="G624" s="156"/>
      <c r="H624" s="157"/>
      <c r="I624" s="90" t="s">
        <v>916</v>
      </c>
      <c r="J624" s="98" t="s">
        <v>371</v>
      </c>
      <c r="K624" s="118">
        <v>1000</v>
      </c>
    </row>
    <row r="625" spans="2:11" ht="38.25" customHeight="1" x14ac:dyDescent="0.2">
      <c r="B625" s="106"/>
      <c r="C625" s="85"/>
      <c r="D625" s="87"/>
      <c r="E625" s="158" t="s">
        <v>917</v>
      </c>
      <c r="F625" s="158"/>
      <c r="G625" s="158"/>
      <c r="H625" s="158"/>
      <c r="I625" s="88" t="s">
        <v>918</v>
      </c>
      <c r="J625" s="97"/>
      <c r="K625" s="117">
        <f>K626</f>
        <v>1500</v>
      </c>
    </row>
    <row r="626" spans="2:11" ht="40.5" customHeight="1" x14ac:dyDescent="0.2">
      <c r="B626" s="106"/>
      <c r="C626" s="85"/>
      <c r="D626" s="87"/>
      <c r="E626" s="89"/>
      <c r="F626" s="155" t="s">
        <v>370</v>
      </c>
      <c r="G626" s="156"/>
      <c r="H626" s="157"/>
      <c r="I626" s="90" t="s">
        <v>918</v>
      </c>
      <c r="J626" s="98" t="s">
        <v>371</v>
      </c>
      <c r="K626" s="118">
        <v>1500</v>
      </c>
    </row>
    <row r="627" spans="2:11" ht="49.5" customHeight="1" x14ac:dyDescent="0.2">
      <c r="B627" s="106"/>
      <c r="C627" s="85"/>
      <c r="D627" s="87"/>
      <c r="E627" s="158" t="s">
        <v>919</v>
      </c>
      <c r="F627" s="158"/>
      <c r="G627" s="158"/>
      <c r="H627" s="158"/>
      <c r="I627" s="88" t="s">
        <v>920</v>
      </c>
      <c r="J627" s="97"/>
      <c r="K627" s="117">
        <f>K628</f>
        <v>1836.2</v>
      </c>
    </row>
    <row r="628" spans="2:11" ht="34.5" customHeight="1" x14ac:dyDescent="0.2">
      <c r="B628" s="106"/>
      <c r="C628" s="85"/>
      <c r="D628" s="87"/>
      <c r="E628" s="89"/>
      <c r="F628" s="155" t="s">
        <v>370</v>
      </c>
      <c r="G628" s="156"/>
      <c r="H628" s="157"/>
      <c r="I628" s="90" t="s">
        <v>920</v>
      </c>
      <c r="J628" s="98" t="s">
        <v>371</v>
      </c>
      <c r="K628" s="118">
        <v>1836.2</v>
      </c>
    </row>
    <row r="629" spans="2:11" ht="40.5" customHeight="1" x14ac:dyDescent="0.2">
      <c r="B629" s="106"/>
      <c r="C629" s="85"/>
      <c r="D629" s="87"/>
      <c r="E629" s="158" t="s">
        <v>921</v>
      </c>
      <c r="F629" s="158"/>
      <c r="G629" s="158"/>
      <c r="H629" s="158"/>
      <c r="I629" s="88" t="s">
        <v>922</v>
      </c>
      <c r="J629" s="97"/>
      <c r="K629" s="117">
        <f>K630+K631+K632+K633+K634</f>
        <v>2628</v>
      </c>
    </row>
    <row r="630" spans="2:11" ht="23.25" customHeight="1" x14ac:dyDescent="0.2">
      <c r="B630" s="106"/>
      <c r="C630" s="85"/>
      <c r="D630" s="87"/>
      <c r="E630" s="89"/>
      <c r="F630" s="155" t="s">
        <v>475</v>
      </c>
      <c r="G630" s="156"/>
      <c r="H630" s="157"/>
      <c r="I630" s="90" t="s">
        <v>922</v>
      </c>
      <c r="J630" s="98" t="s">
        <v>476</v>
      </c>
      <c r="K630" s="118">
        <v>1938.8</v>
      </c>
    </row>
    <row r="631" spans="2:11" ht="31.5" customHeight="1" x14ac:dyDescent="0.2">
      <c r="B631" s="106"/>
      <c r="C631" s="85"/>
      <c r="D631" s="87"/>
      <c r="E631" s="89"/>
      <c r="F631" s="155" t="s">
        <v>479</v>
      </c>
      <c r="G631" s="156"/>
      <c r="H631" s="157"/>
      <c r="I631" s="90" t="s">
        <v>922</v>
      </c>
      <c r="J631" s="98" t="s">
        <v>480</v>
      </c>
      <c r="K631" s="118">
        <v>585.5</v>
      </c>
    </row>
    <row r="632" spans="2:11" ht="30" customHeight="1" x14ac:dyDescent="0.2">
      <c r="B632" s="106"/>
      <c r="C632" s="85"/>
      <c r="D632" s="87"/>
      <c r="E632" s="89"/>
      <c r="F632" s="155" t="s">
        <v>481</v>
      </c>
      <c r="G632" s="156"/>
      <c r="H632" s="157"/>
      <c r="I632" s="90" t="s">
        <v>922</v>
      </c>
      <c r="J632" s="98" t="s">
        <v>482</v>
      </c>
      <c r="K632" s="118">
        <v>63.5</v>
      </c>
    </row>
    <row r="633" spans="2:11" ht="33" customHeight="1" x14ac:dyDescent="0.2">
      <c r="B633" s="106"/>
      <c r="C633" s="85"/>
      <c r="D633" s="87"/>
      <c r="E633" s="89"/>
      <c r="F633" s="155" t="s">
        <v>370</v>
      </c>
      <c r="G633" s="156"/>
      <c r="H633" s="157"/>
      <c r="I633" s="90" t="s">
        <v>922</v>
      </c>
      <c r="J633" s="98" t="s">
        <v>371</v>
      </c>
      <c r="K633" s="118">
        <v>36.200000000000003</v>
      </c>
    </row>
    <row r="634" spans="2:11" ht="18.75" customHeight="1" x14ac:dyDescent="0.2">
      <c r="B634" s="106"/>
      <c r="C634" s="85"/>
      <c r="D634" s="87"/>
      <c r="E634" s="89"/>
      <c r="F634" s="155" t="s">
        <v>483</v>
      </c>
      <c r="G634" s="156"/>
      <c r="H634" s="157"/>
      <c r="I634" s="90" t="s">
        <v>922</v>
      </c>
      <c r="J634" s="98" t="s">
        <v>484</v>
      </c>
      <c r="K634" s="118">
        <v>4</v>
      </c>
    </row>
    <row r="635" spans="2:11" ht="49.5" customHeight="1" x14ac:dyDescent="0.2">
      <c r="B635" s="106"/>
      <c r="C635" s="85"/>
      <c r="D635" s="87"/>
      <c r="E635" s="158" t="s">
        <v>923</v>
      </c>
      <c r="F635" s="158"/>
      <c r="G635" s="158"/>
      <c r="H635" s="158"/>
      <c r="I635" s="88" t="s">
        <v>924</v>
      </c>
      <c r="J635" s="97"/>
      <c r="K635" s="117">
        <f>K636+K637+K638+K639+K640+K641+K642</f>
        <v>29084.999999999996</v>
      </c>
    </row>
    <row r="636" spans="2:11" ht="26.25" customHeight="1" x14ac:dyDescent="0.2">
      <c r="B636" s="106"/>
      <c r="C636" s="85"/>
      <c r="D636" s="87"/>
      <c r="E636" s="89"/>
      <c r="F636" s="155" t="s">
        <v>475</v>
      </c>
      <c r="G636" s="156"/>
      <c r="H636" s="157"/>
      <c r="I636" s="90">
        <v>1210101090</v>
      </c>
      <c r="J636" s="98" t="s">
        <v>476</v>
      </c>
      <c r="K636" s="118">
        <v>19401</v>
      </c>
    </row>
    <row r="637" spans="2:11" ht="33.75" customHeight="1" x14ac:dyDescent="0.2">
      <c r="B637" s="106"/>
      <c r="C637" s="85"/>
      <c r="D637" s="87"/>
      <c r="E637" s="89"/>
      <c r="F637" s="155" t="s">
        <v>479</v>
      </c>
      <c r="G637" s="156"/>
      <c r="H637" s="157"/>
      <c r="I637" s="90">
        <v>1210101090</v>
      </c>
      <c r="J637" s="98" t="s">
        <v>480</v>
      </c>
      <c r="K637" s="118">
        <v>5859.1</v>
      </c>
    </row>
    <row r="638" spans="2:11" ht="34.5" customHeight="1" x14ac:dyDescent="0.2">
      <c r="B638" s="106"/>
      <c r="C638" s="85"/>
      <c r="D638" s="87"/>
      <c r="E638" s="89"/>
      <c r="F638" s="155" t="s">
        <v>481</v>
      </c>
      <c r="G638" s="156"/>
      <c r="H638" s="157"/>
      <c r="I638" s="90">
        <v>1210101090</v>
      </c>
      <c r="J638" s="98" t="s">
        <v>482</v>
      </c>
      <c r="K638" s="118">
        <v>96.8</v>
      </c>
    </row>
    <row r="639" spans="2:11" ht="34.5" customHeight="1" x14ac:dyDescent="0.2">
      <c r="B639" s="106"/>
      <c r="C639" s="85"/>
      <c r="D639" s="87"/>
      <c r="E639" s="89"/>
      <c r="F639" s="155" t="s">
        <v>370</v>
      </c>
      <c r="G639" s="156"/>
      <c r="H639" s="157"/>
      <c r="I639" s="90">
        <v>1210101090</v>
      </c>
      <c r="J639" s="98" t="s">
        <v>371</v>
      </c>
      <c r="K639" s="118">
        <v>3658.5</v>
      </c>
    </row>
    <row r="640" spans="2:11" ht="24" customHeight="1" x14ac:dyDescent="0.2">
      <c r="B640" s="106"/>
      <c r="C640" s="85"/>
      <c r="D640" s="87"/>
      <c r="E640" s="89"/>
      <c r="F640" s="155" t="s">
        <v>483</v>
      </c>
      <c r="G640" s="156"/>
      <c r="H640" s="157"/>
      <c r="I640" s="90">
        <v>1210101090</v>
      </c>
      <c r="J640" s="98" t="s">
        <v>484</v>
      </c>
      <c r="K640" s="118">
        <v>21.1</v>
      </c>
    </row>
    <row r="641" spans="2:11" ht="21.75" customHeight="1" x14ac:dyDescent="0.2">
      <c r="B641" s="106"/>
      <c r="C641" s="85"/>
      <c r="D641" s="87"/>
      <c r="E641" s="89"/>
      <c r="F641" s="155" t="s">
        <v>36</v>
      </c>
      <c r="G641" s="156"/>
      <c r="H641" s="157"/>
      <c r="I641" s="90">
        <v>1210101090</v>
      </c>
      <c r="J641" s="98" t="s">
        <v>37</v>
      </c>
      <c r="K641" s="118">
        <v>33.5</v>
      </c>
    </row>
    <row r="642" spans="2:11" ht="23.25" customHeight="1" x14ac:dyDescent="0.2">
      <c r="B642" s="106"/>
      <c r="C642" s="85"/>
      <c r="D642" s="87"/>
      <c r="E642" s="89"/>
      <c r="F642" s="155" t="s">
        <v>384</v>
      </c>
      <c r="G642" s="156"/>
      <c r="H642" s="157"/>
      <c r="I642" s="90">
        <v>1210101090</v>
      </c>
      <c r="J642" s="98" t="s">
        <v>385</v>
      </c>
      <c r="K642" s="118">
        <v>15</v>
      </c>
    </row>
    <row r="643" spans="2:11" ht="18.75" customHeight="1" x14ac:dyDescent="0.2">
      <c r="B643" s="106"/>
      <c r="C643" s="159" t="s">
        <v>925</v>
      </c>
      <c r="D643" s="159"/>
      <c r="E643" s="159"/>
      <c r="F643" s="159"/>
      <c r="G643" s="159"/>
      <c r="H643" s="159"/>
      <c r="I643" s="84" t="s">
        <v>926</v>
      </c>
      <c r="J643" s="95"/>
      <c r="K643" s="115">
        <f>K644</f>
        <v>615</v>
      </c>
    </row>
    <row r="644" spans="2:11" ht="36.75" customHeight="1" x14ac:dyDescent="0.2">
      <c r="B644" s="106"/>
      <c r="C644" s="85"/>
      <c r="D644" s="160" t="s">
        <v>927</v>
      </c>
      <c r="E644" s="160"/>
      <c r="F644" s="160"/>
      <c r="G644" s="160"/>
      <c r="H644" s="160"/>
      <c r="I644" s="86" t="s">
        <v>928</v>
      </c>
      <c r="J644" s="96"/>
      <c r="K644" s="116">
        <f>K645+K647+K649</f>
        <v>615</v>
      </c>
    </row>
    <row r="645" spans="2:11" ht="69" customHeight="1" x14ac:dyDescent="0.2">
      <c r="B645" s="106"/>
      <c r="C645" s="85"/>
      <c r="D645" s="87"/>
      <c r="E645" s="158" t="s">
        <v>929</v>
      </c>
      <c r="F645" s="158"/>
      <c r="G645" s="158"/>
      <c r="H645" s="158"/>
      <c r="I645" s="88" t="s">
        <v>930</v>
      </c>
      <c r="J645" s="97"/>
      <c r="K645" s="117">
        <f>K646</f>
        <v>516</v>
      </c>
    </row>
    <row r="646" spans="2:11" ht="30.75" customHeight="1" x14ac:dyDescent="0.2">
      <c r="B646" s="106"/>
      <c r="C646" s="85"/>
      <c r="D646" s="87"/>
      <c r="E646" s="89"/>
      <c r="F646" s="155" t="s">
        <v>370</v>
      </c>
      <c r="G646" s="156"/>
      <c r="H646" s="157"/>
      <c r="I646" s="90" t="s">
        <v>930</v>
      </c>
      <c r="J646" s="98" t="s">
        <v>371</v>
      </c>
      <c r="K646" s="118">
        <v>516</v>
      </c>
    </row>
    <row r="647" spans="2:11" ht="33.75" customHeight="1" x14ac:dyDescent="0.2">
      <c r="B647" s="106"/>
      <c r="C647" s="85"/>
      <c r="D647" s="87"/>
      <c r="E647" s="158" t="s">
        <v>931</v>
      </c>
      <c r="F647" s="158"/>
      <c r="G647" s="158"/>
      <c r="H647" s="158"/>
      <c r="I647" s="88" t="s">
        <v>932</v>
      </c>
      <c r="J647" s="97"/>
      <c r="K647" s="117">
        <f>K648</f>
        <v>50</v>
      </c>
    </row>
    <row r="648" spans="2:11" ht="38.25" customHeight="1" x14ac:dyDescent="0.2">
      <c r="B648" s="106"/>
      <c r="C648" s="85"/>
      <c r="D648" s="87"/>
      <c r="E648" s="89"/>
      <c r="F648" s="155" t="s">
        <v>370</v>
      </c>
      <c r="G648" s="156"/>
      <c r="H648" s="157"/>
      <c r="I648" s="90" t="s">
        <v>932</v>
      </c>
      <c r="J648" s="98" t="s">
        <v>371</v>
      </c>
      <c r="K648" s="118">
        <v>50</v>
      </c>
    </row>
    <row r="649" spans="2:11" ht="36.75" customHeight="1" x14ac:dyDescent="0.2">
      <c r="B649" s="106"/>
      <c r="C649" s="85"/>
      <c r="D649" s="87"/>
      <c r="E649" s="158" t="s">
        <v>933</v>
      </c>
      <c r="F649" s="158"/>
      <c r="G649" s="158"/>
      <c r="H649" s="158"/>
      <c r="I649" s="88" t="s">
        <v>934</v>
      </c>
      <c r="J649" s="97"/>
      <c r="K649" s="117">
        <f>K650</f>
        <v>49</v>
      </c>
    </row>
    <row r="650" spans="2:11" ht="31.5" customHeight="1" x14ac:dyDescent="0.2">
      <c r="B650" s="106"/>
      <c r="C650" s="85"/>
      <c r="D650" s="87"/>
      <c r="E650" s="89"/>
      <c r="F650" s="155" t="s">
        <v>370</v>
      </c>
      <c r="G650" s="156"/>
      <c r="H650" s="157"/>
      <c r="I650" s="90" t="s">
        <v>934</v>
      </c>
      <c r="J650" s="98" t="s">
        <v>371</v>
      </c>
      <c r="K650" s="118">
        <v>49</v>
      </c>
    </row>
    <row r="651" spans="2:11" ht="34.5" customHeight="1" x14ac:dyDescent="0.2">
      <c r="B651" s="106"/>
      <c r="C651" s="159" t="s">
        <v>935</v>
      </c>
      <c r="D651" s="159"/>
      <c r="E651" s="159"/>
      <c r="F651" s="159"/>
      <c r="G651" s="159"/>
      <c r="H651" s="159"/>
      <c r="I651" s="84" t="s">
        <v>936</v>
      </c>
      <c r="J651" s="95"/>
      <c r="K651" s="115">
        <f>K652+K655</f>
        <v>16000</v>
      </c>
    </row>
    <row r="652" spans="2:11" ht="35.25" customHeight="1" x14ac:dyDescent="0.2">
      <c r="B652" s="106"/>
      <c r="C652" s="85"/>
      <c r="D652" s="160" t="s">
        <v>937</v>
      </c>
      <c r="E652" s="160"/>
      <c r="F652" s="160"/>
      <c r="G652" s="160"/>
      <c r="H652" s="160"/>
      <c r="I652" s="86" t="s">
        <v>938</v>
      </c>
      <c r="J652" s="96"/>
      <c r="K652" s="116">
        <f>K653</f>
        <v>1000</v>
      </c>
    </row>
    <row r="653" spans="2:11" ht="36" customHeight="1" x14ac:dyDescent="0.2">
      <c r="B653" s="106"/>
      <c r="C653" s="85"/>
      <c r="D653" s="87"/>
      <c r="E653" s="158" t="s">
        <v>939</v>
      </c>
      <c r="F653" s="158"/>
      <c r="G653" s="158"/>
      <c r="H653" s="158"/>
      <c r="I653" s="88" t="s">
        <v>940</v>
      </c>
      <c r="J653" s="97"/>
      <c r="K653" s="117">
        <f>K654</f>
        <v>1000</v>
      </c>
    </row>
    <row r="654" spans="2:11" ht="19.5" customHeight="1" x14ac:dyDescent="0.2">
      <c r="B654" s="106"/>
      <c r="C654" s="85"/>
      <c r="D654" s="87"/>
      <c r="E654" s="89"/>
      <c r="F654" s="155" t="s">
        <v>766</v>
      </c>
      <c r="G654" s="156"/>
      <c r="H654" s="157"/>
      <c r="I654" s="90" t="s">
        <v>940</v>
      </c>
      <c r="J654" s="98" t="s">
        <v>767</v>
      </c>
      <c r="K654" s="118">
        <v>1000</v>
      </c>
    </row>
    <row r="655" spans="2:11" ht="37.5" customHeight="1" x14ac:dyDescent="0.2">
      <c r="B655" s="106"/>
      <c r="C655" s="85"/>
      <c r="D655" s="160" t="s">
        <v>941</v>
      </c>
      <c r="E655" s="160"/>
      <c r="F655" s="160"/>
      <c r="G655" s="160"/>
      <c r="H655" s="160"/>
      <c r="I655" s="86" t="s">
        <v>942</v>
      </c>
      <c r="J655" s="96"/>
      <c r="K655" s="116">
        <f>K656</f>
        <v>15000</v>
      </c>
    </row>
    <row r="656" spans="2:11" ht="31.5" customHeight="1" x14ac:dyDescent="0.2">
      <c r="B656" s="106"/>
      <c r="C656" s="85"/>
      <c r="D656" s="87"/>
      <c r="E656" s="158" t="s">
        <v>943</v>
      </c>
      <c r="F656" s="158"/>
      <c r="G656" s="158"/>
      <c r="H656" s="158"/>
      <c r="I656" s="88" t="s">
        <v>944</v>
      </c>
      <c r="J656" s="97"/>
      <c r="K656" s="117">
        <f>K657</f>
        <v>15000</v>
      </c>
    </row>
    <row r="657" spans="2:11" ht="16.5" customHeight="1" x14ac:dyDescent="0.2">
      <c r="B657" s="106"/>
      <c r="C657" s="85"/>
      <c r="D657" s="87"/>
      <c r="E657" s="89"/>
      <c r="F657" s="155" t="s">
        <v>945</v>
      </c>
      <c r="G657" s="156"/>
      <c r="H657" s="157"/>
      <c r="I657" s="90" t="s">
        <v>944</v>
      </c>
      <c r="J657" s="98" t="s">
        <v>946</v>
      </c>
      <c r="K657" s="118">
        <v>15000</v>
      </c>
    </row>
    <row r="658" spans="2:11" ht="18" customHeight="1" x14ac:dyDescent="0.2">
      <c r="B658" s="106"/>
      <c r="C658" s="159" t="s">
        <v>947</v>
      </c>
      <c r="D658" s="159"/>
      <c r="E658" s="159"/>
      <c r="F658" s="159"/>
      <c r="G658" s="159"/>
      <c r="H658" s="159"/>
      <c r="I658" s="84" t="s">
        <v>948</v>
      </c>
      <c r="J658" s="95"/>
      <c r="K658" s="115">
        <f>K659</f>
        <v>5519</v>
      </c>
    </row>
    <row r="659" spans="2:11" ht="45.75" customHeight="1" x14ac:dyDescent="0.2">
      <c r="B659" s="106"/>
      <c r="C659" s="85"/>
      <c r="D659" s="160" t="s">
        <v>949</v>
      </c>
      <c r="E659" s="160"/>
      <c r="F659" s="160"/>
      <c r="G659" s="160"/>
      <c r="H659" s="160"/>
      <c r="I659" s="86" t="s">
        <v>950</v>
      </c>
      <c r="J659" s="96"/>
      <c r="K659" s="116">
        <f>K660</f>
        <v>5519</v>
      </c>
    </row>
    <row r="660" spans="2:11" ht="48.75" customHeight="1" x14ac:dyDescent="0.2">
      <c r="B660" s="106"/>
      <c r="C660" s="85"/>
      <c r="D660" s="87"/>
      <c r="E660" s="158" t="s">
        <v>951</v>
      </c>
      <c r="F660" s="158"/>
      <c r="G660" s="158"/>
      <c r="H660" s="158"/>
      <c r="I660" s="88" t="s">
        <v>952</v>
      </c>
      <c r="J660" s="97"/>
      <c r="K660" s="117">
        <f>K661+K662+K663+K665+K664</f>
        <v>5519</v>
      </c>
    </row>
    <row r="661" spans="2:11" ht="18" customHeight="1" x14ac:dyDescent="0.2">
      <c r="B661" s="106"/>
      <c r="C661" s="85"/>
      <c r="D661" s="87"/>
      <c r="E661" s="89"/>
      <c r="F661" s="155" t="s">
        <v>555</v>
      </c>
      <c r="G661" s="156"/>
      <c r="H661" s="157"/>
      <c r="I661" s="90" t="s">
        <v>952</v>
      </c>
      <c r="J661" s="98" t="s">
        <v>556</v>
      </c>
      <c r="K661" s="118">
        <v>3765.8</v>
      </c>
    </row>
    <row r="662" spans="2:11" ht="33" customHeight="1" x14ac:dyDescent="0.2">
      <c r="B662" s="106"/>
      <c r="C662" s="85"/>
      <c r="D662" s="87"/>
      <c r="E662" s="89"/>
      <c r="F662" s="155" t="s">
        <v>28</v>
      </c>
      <c r="G662" s="156"/>
      <c r="H662" s="157"/>
      <c r="I662" s="90" t="s">
        <v>952</v>
      </c>
      <c r="J662" s="98" t="s">
        <v>29</v>
      </c>
      <c r="K662" s="118">
        <v>5</v>
      </c>
    </row>
    <row r="663" spans="2:11" ht="48" customHeight="1" x14ac:dyDescent="0.2">
      <c r="B663" s="106"/>
      <c r="C663" s="85"/>
      <c r="D663" s="87"/>
      <c r="E663" s="89"/>
      <c r="F663" s="155" t="s">
        <v>557</v>
      </c>
      <c r="G663" s="156"/>
      <c r="H663" s="157"/>
      <c r="I663" s="90" t="s">
        <v>952</v>
      </c>
      <c r="J663" s="98" t="s">
        <v>558</v>
      </c>
      <c r="K663" s="118">
        <v>1137.3</v>
      </c>
    </row>
    <row r="664" spans="2:11" ht="33.75" customHeight="1" x14ac:dyDescent="0.2">
      <c r="B664" s="106"/>
      <c r="C664" s="85"/>
      <c r="D664" s="87"/>
      <c r="E664" s="89"/>
      <c r="F664" s="145"/>
      <c r="G664" s="170" t="s">
        <v>481</v>
      </c>
      <c r="H664" s="171"/>
      <c r="I664" s="90" t="s">
        <v>952</v>
      </c>
      <c r="J664" s="98">
        <v>242</v>
      </c>
      <c r="K664" s="118">
        <v>108.5</v>
      </c>
    </row>
    <row r="665" spans="2:11" ht="33" customHeight="1" x14ac:dyDescent="0.2">
      <c r="B665" s="106"/>
      <c r="C665" s="85"/>
      <c r="D665" s="87"/>
      <c r="E665" s="89"/>
      <c r="F665" s="155" t="s">
        <v>370</v>
      </c>
      <c r="G665" s="156"/>
      <c r="H665" s="157"/>
      <c r="I665" s="90" t="s">
        <v>952</v>
      </c>
      <c r="J665" s="98" t="s">
        <v>371</v>
      </c>
      <c r="K665" s="118">
        <v>502.4</v>
      </c>
    </row>
    <row r="666" spans="2:11" ht="17.25" customHeight="1" x14ac:dyDescent="0.2">
      <c r="B666" s="106"/>
      <c r="C666" s="159" t="s">
        <v>469</v>
      </c>
      <c r="D666" s="159"/>
      <c r="E666" s="159"/>
      <c r="F666" s="159"/>
      <c r="G666" s="159"/>
      <c r="H666" s="159"/>
      <c r="I666" s="84" t="s">
        <v>953</v>
      </c>
      <c r="J666" s="95"/>
      <c r="K666" s="115">
        <f>K667</f>
        <v>199905.3</v>
      </c>
    </row>
    <row r="667" spans="2:11" ht="33" customHeight="1" x14ac:dyDescent="0.2">
      <c r="B667" s="106"/>
      <c r="C667" s="85"/>
      <c r="D667" s="160" t="s">
        <v>954</v>
      </c>
      <c r="E667" s="160"/>
      <c r="F667" s="160"/>
      <c r="G667" s="160"/>
      <c r="H667" s="160"/>
      <c r="I667" s="86" t="s">
        <v>955</v>
      </c>
      <c r="J667" s="96"/>
      <c r="K667" s="116">
        <f>K668+K676+K680</f>
        <v>199905.3</v>
      </c>
    </row>
    <row r="668" spans="2:11" ht="18.75" customHeight="1" x14ac:dyDescent="0.2">
      <c r="B668" s="106"/>
      <c r="C668" s="85"/>
      <c r="D668" s="87"/>
      <c r="E668" s="158" t="s">
        <v>956</v>
      </c>
      <c r="F668" s="158"/>
      <c r="G668" s="158"/>
      <c r="H668" s="158"/>
      <c r="I668" s="88" t="s">
        <v>957</v>
      </c>
      <c r="J668" s="97"/>
      <c r="K668" s="117">
        <f>K669+K670+K671+K672+K673+K674+K675</f>
        <v>184351.3</v>
      </c>
    </row>
    <row r="669" spans="2:11" ht="15" customHeight="1" x14ac:dyDescent="0.2">
      <c r="B669" s="106"/>
      <c r="C669" s="85"/>
      <c r="D669" s="87"/>
      <c r="E669" s="89"/>
      <c r="F669" s="155" t="s">
        <v>555</v>
      </c>
      <c r="G669" s="156"/>
      <c r="H669" s="157"/>
      <c r="I669" s="90" t="s">
        <v>957</v>
      </c>
      <c r="J669" s="98" t="s">
        <v>556</v>
      </c>
      <c r="K669" s="118">
        <v>125628.6</v>
      </c>
    </row>
    <row r="670" spans="2:11" ht="31.5" customHeight="1" x14ac:dyDescent="0.2">
      <c r="B670" s="106"/>
      <c r="C670" s="85"/>
      <c r="D670" s="87"/>
      <c r="E670" s="89"/>
      <c r="F670" s="155" t="s">
        <v>28</v>
      </c>
      <c r="G670" s="156"/>
      <c r="H670" s="157"/>
      <c r="I670" s="90" t="s">
        <v>957</v>
      </c>
      <c r="J670" s="98" t="s">
        <v>29</v>
      </c>
      <c r="K670" s="118">
        <v>175.7</v>
      </c>
    </row>
    <row r="671" spans="2:11" ht="34.5" customHeight="1" x14ac:dyDescent="0.2">
      <c r="B671" s="106"/>
      <c r="C671" s="85"/>
      <c r="D671" s="87"/>
      <c r="E671" s="89"/>
      <c r="F671" s="155" t="s">
        <v>557</v>
      </c>
      <c r="G671" s="156"/>
      <c r="H671" s="157"/>
      <c r="I671" s="90" t="s">
        <v>957</v>
      </c>
      <c r="J671" s="98" t="s">
        <v>558</v>
      </c>
      <c r="K671" s="118">
        <v>37940.1</v>
      </c>
    </row>
    <row r="672" spans="2:11" ht="32.25" customHeight="1" x14ac:dyDescent="0.2">
      <c r="B672" s="106"/>
      <c r="C672" s="85"/>
      <c r="D672" s="87"/>
      <c r="E672" s="89"/>
      <c r="F672" s="155" t="s">
        <v>370</v>
      </c>
      <c r="G672" s="156"/>
      <c r="H672" s="157"/>
      <c r="I672" s="90" t="s">
        <v>957</v>
      </c>
      <c r="J672" s="98" t="s">
        <v>371</v>
      </c>
      <c r="K672" s="118">
        <v>19389.8</v>
      </c>
    </row>
    <row r="673" spans="2:11" ht="15" customHeight="1" x14ac:dyDescent="0.2">
      <c r="B673" s="106"/>
      <c r="C673" s="85"/>
      <c r="D673" s="87"/>
      <c r="E673" s="89"/>
      <c r="F673" s="155" t="s">
        <v>483</v>
      </c>
      <c r="G673" s="156"/>
      <c r="H673" s="157"/>
      <c r="I673" s="90" t="s">
        <v>957</v>
      </c>
      <c r="J673" s="98" t="s">
        <v>484</v>
      </c>
      <c r="K673" s="118">
        <v>14.6</v>
      </c>
    </row>
    <row r="674" spans="2:11" ht="15" customHeight="1" x14ac:dyDescent="0.2">
      <c r="B674" s="106"/>
      <c r="C674" s="85"/>
      <c r="D674" s="87"/>
      <c r="E674" s="89"/>
      <c r="F674" s="155" t="s">
        <v>36</v>
      </c>
      <c r="G674" s="156"/>
      <c r="H674" s="157"/>
      <c r="I674" s="90" t="s">
        <v>957</v>
      </c>
      <c r="J674" s="98" t="s">
        <v>37</v>
      </c>
      <c r="K674" s="118">
        <v>859.7</v>
      </c>
    </row>
    <row r="675" spans="2:11" ht="15" customHeight="1" x14ac:dyDescent="0.2">
      <c r="B675" s="106"/>
      <c r="C675" s="85"/>
      <c r="D675" s="87"/>
      <c r="E675" s="89"/>
      <c r="F675" s="155" t="s">
        <v>384</v>
      </c>
      <c r="G675" s="156"/>
      <c r="H675" s="157"/>
      <c r="I675" s="90" t="s">
        <v>957</v>
      </c>
      <c r="J675" s="98" t="s">
        <v>385</v>
      </c>
      <c r="K675" s="118">
        <v>342.8</v>
      </c>
    </row>
    <row r="676" spans="2:11" ht="72.75" customHeight="1" x14ac:dyDescent="0.2">
      <c r="B676" s="106"/>
      <c r="C676" s="85"/>
      <c r="D676" s="87"/>
      <c r="E676" s="158" t="s">
        <v>990</v>
      </c>
      <c r="F676" s="158"/>
      <c r="G676" s="158"/>
      <c r="H676" s="158"/>
      <c r="I676" s="88" t="s">
        <v>958</v>
      </c>
      <c r="J676" s="97"/>
      <c r="K676" s="117">
        <f>K677+K678+K679</f>
        <v>4912</v>
      </c>
    </row>
    <row r="677" spans="2:11" ht="17.25" customHeight="1" x14ac:dyDescent="0.2">
      <c r="B677" s="106"/>
      <c r="C677" s="85"/>
      <c r="D677" s="87"/>
      <c r="E677" s="89"/>
      <c r="F677" s="155" t="s">
        <v>555</v>
      </c>
      <c r="G677" s="156"/>
      <c r="H677" s="157"/>
      <c r="I677" s="90" t="s">
        <v>958</v>
      </c>
      <c r="J677" s="98" t="s">
        <v>556</v>
      </c>
      <c r="K677" s="118">
        <v>664.4</v>
      </c>
    </row>
    <row r="678" spans="2:11" ht="48" customHeight="1" x14ac:dyDescent="0.2">
      <c r="B678" s="106"/>
      <c r="C678" s="85"/>
      <c r="D678" s="87"/>
      <c r="E678" s="89"/>
      <c r="F678" s="155" t="s">
        <v>557</v>
      </c>
      <c r="G678" s="156"/>
      <c r="H678" s="157"/>
      <c r="I678" s="90" t="s">
        <v>958</v>
      </c>
      <c r="J678" s="98" t="s">
        <v>558</v>
      </c>
      <c r="K678" s="118">
        <v>200.7</v>
      </c>
    </row>
    <row r="679" spans="2:11" ht="34.5" customHeight="1" x14ac:dyDescent="0.2">
      <c r="B679" s="106"/>
      <c r="C679" s="85"/>
      <c r="D679" s="87"/>
      <c r="E679" s="89"/>
      <c r="F679" s="155" t="s">
        <v>370</v>
      </c>
      <c r="G679" s="156"/>
      <c r="H679" s="157"/>
      <c r="I679" s="90" t="s">
        <v>958</v>
      </c>
      <c r="J679" s="98" t="s">
        <v>371</v>
      </c>
      <c r="K679" s="118">
        <v>4046.9</v>
      </c>
    </row>
    <row r="680" spans="2:11" ht="53.25" customHeight="1" x14ac:dyDescent="0.2">
      <c r="B680" s="106"/>
      <c r="C680" s="85"/>
      <c r="D680" s="87"/>
      <c r="E680" s="158" t="s">
        <v>959</v>
      </c>
      <c r="F680" s="158"/>
      <c r="G680" s="158"/>
      <c r="H680" s="158"/>
      <c r="I680" s="88" t="s">
        <v>960</v>
      </c>
      <c r="J680" s="97"/>
      <c r="K680" s="117">
        <f>K681+K682+K683+K684+K685</f>
        <v>10642</v>
      </c>
    </row>
    <row r="681" spans="2:11" ht="22.5" customHeight="1" x14ac:dyDescent="0.2">
      <c r="B681" s="106"/>
      <c r="C681" s="85"/>
      <c r="D681" s="87"/>
      <c r="E681" s="89"/>
      <c r="F681" s="155" t="s">
        <v>555</v>
      </c>
      <c r="G681" s="156"/>
      <c r="H681" s="157"/>
      <c r="I681" s="90" t="s">
        <v>960</v>
      </c>
      <c r="J681" s="98" t="s">
        <v>556</v>
      </c>
      <c r="K681" s="118">
        <v>7486.3</v>
      </c>
    </row>
    <row r="682" spans="2:11" ht="35.25" customHeight="1" x14ac:dyDescent="0.2">
      <c r="B682" s="106"/>
      <c r="C682" s="85"/>
      <c r="D682" s="87"/>
      <c r="E682" s="89"/>
      <c r="F682" s="155" t="s">
        <v>28</v>
      </c>
      <c r="G682" s="156"/>
      <c r="H682" s="157"/>
      <c r="I682" s="90" t="s">
        <v>960</v>
      </c>
      <c r="J682" s="98" t="s">
        <v>29</v>
      </c>
      <c r="K682" s="118">
        <v>10</v>
      </c>
    </row>
    <row r="683" spans="2:11" ht="56.25" customHeight="1" x14ac:dyDescent="0.2">
      <c r="B683" s="106"/>
      <c r="C683" s="85"/>
      <c r="D683" s="87"/>
      <c r="E683" s="89"/>
      <c r="F683" s="155" t="s">
        <v>557</v>
      </c>
      <c r="G683" s="156"/>
      <c r="H683" s="157"/>
      <c r="I683" s="90" t="s">
        <v>960</v>
      </c>
      <c r="J683" s="98" t="s">
        <v>558</v>
      </c>
      <c r="K683" s="118">
        <v>2260.8000000000002</v>
      </c>
    </row>
    <row r="684" spans="2:11" ht="33.75" customHeight="1" x14ac:dyDescent="0.2">
      <c r="B684" s="106"/>
      <c r="C684" s="85"/>
      <c r="D684" s="87"/>
      <c r="E684" s="89"/>
      <c r="F684" s="155" t="s">
        <v>481</v>
      </c>
      <c r="G684" s="156"/>
      <c r="H684" s="157"/>
      <c r="I684" s="90" t="s">
        <v>960</v>
      </c>
      <c r="J684" s="98" t="s">
        <v>482</v>
      </c>
      <c r="K684" s="118">
        <v>534.9</v>
      </c>
    </row>
    <row r="685" spans="2:11" ht="33.75" customHeight="1" x14ac:dyDescent="0.2">
      <c r="B685" s="106"/>
      <c r="C685" s="85"/>
      <c r="D685" s="87"/>
      <c r="E685" s="89"/>
      <c r="F685" s="155" t="s">
        <v>370</v>
      </c>
      <c r="G685" s="156"/>
      <c r="H685" s="157"/>
      <c r="I685" s="90" t="s">
        <v>960</v>
      </c>
      <c r="J685" s="98" t="s">
        <v>371</v>
      </c>
      <c r="K685" s="118">
        <v>350</v>
      </c>
    </row>
    <row r="686" spans="2:11" ht="40.5" customHeight="1" x14ac:dyDescent="0.2">
      <c r="B686" s="161" t="s">
        <v>961</v>
      </c>
      <c r="C686" s="162"/>
      <c r="D686" s="162"/>
      <c r="E686" s="162"/>
      <c r="F686" s="162"/>
      <c r="G686" s="162"/>
      <c r="H686" s="162"/>
      <c r="I686" s="111" t="s">
        <v>962</v>
      </c>
      <c r="J686" s="112"/>
      <c r="K686" s="114">
        <f>K687+K739</f>
        <v>97168.5</v>
      </c>
    </row>
    <row r="687" spans="2:11" ht="53.25" customHeight="1" x14ac:dyDescent="0.2">
      <c r="B687" s="106"/>
      <c r="C687" s="159" t="s">
        <v>183</v>
      </c>
      <c r="D687" s="159"/>
      <c r="E687" s="159"/>
      <c r="F687" s="159"/>
      <c r="G687" s="159"/>
      <c r="H687" s="159"/>
      <c r="I687" s="84" t="s">
        <v>184</v>
      </c>
      <c r="J687" s="95"/>
      <c r="K687" s="115">
        <f>K688+K707+K712+K715+K728</f>
        <v>36442.600000000006</v>
      </c>
    </row>
    <row r="688" spans="2:11" ht="49.5" customHeight="1" x14ac:dyDescent="0.2">
      <c r="B688" s="106"/>
      <c r="C688" s="85"/>
      <c r="D688" s="160" t="s">
        <v>185</v>
      </c>
      <c r="E688" s="160"/>
      <c r="F688" s="160"/>
      <c r="G688" s="160"/>
      <c r="H688" s="160"/>
      <c r="I688" s="86" t="s">
        <v>186</v>
      </c>
      <c r="J688" s="96"/>
      <c r="K688" s="116">
        <f>K689+K691+K693+K695+K697+K699+K701+K703+K705</f>
        <v>11880.300000000001</v>
      </c>
    </row>
    <row r="689" spans="2:11" ht="67.5" customHeight="1" x14ac:dyDescent="0.2">
      <c r="B689" s="106"/>
      <c r="C689" s="85"/>
      <c r="D689" s="87"/>
      <c r="E689" s="158" t="s">
        <v>187</v>
      </c>
      <c r="F689" s="158"/>
      <c r="G689" s="158"/>
      <c r="H689" s="158"/>
      <c r="I689" s="88" t="s">
        <v>188</v>
      </c>
      <c r="J689" s="97"/>
      <c r="K689" s="117">
        <f>K690</f>
        <v>5319.6</v>
      </c>
    </row>
    <row r="690" spans="2:11" ht="30.75" customHeight="1" x14ac:dyDescent="0.2">
      <c r="B690" s="106"/>
      <c r="C690" s="85"/>
      <c r="D690" s="87"/>
      <c r="E690" s="89"/>
      <c r="F690" s="155" t="s">
        <v>481</v>
      </c>
      <c r="G690" s="156"/>
      <c r="H690" s="157"/>
      <c r="I690" s="90" t="s">
        <v>188</v>
      </c>
      <c r="J690" s="98" t="s">
        <v>482</v>
      </c>
      <c r="K690" s="118">
        <v>5319.6</v>
      </c>
    </row>
    <row r="691" spans="2:11" ht="69.75" customHeight="1" x14ac:dyDescent="0.2">
      <c r="B691" s="106"/>
      <c r="C691" s="85"/>
      <c r="D691" s="87"/>
      <c r="E691" s="158" t="s">
        <v>189</v>
      </c>
      <c r="F691" s="158"/>
      <c r="G691" s="158"/>
      <c r="H691" s="158"/>
      <c r="I691" s="88" t="s">
        <v>190</v>
      </c>
      <c r="J691" s="97"/>
      <c r="K691" s="117">
        <f>K692</f>
        <v>1141.9000000000001</v>
      </c>
    </row>
    <row r="692" spans="2:11" ht="30.75" customHeight="1" x14ac:dyDescent="0.2">
      <c r="B692" s="106"/>
      <c r="C692" s="85"/>
      <c r="D692" s="87"/>
      <c r="E692" s="89"/>
      <c r="F692" s="155" t="s">
        <v>481</v>
      </c>
      <c r="G692" s="156"/>
      <c r="H692" s="157"/>
      <c r="I692" s="90" t="s">
        <v>190</v>
      </c>
      <c r="J692" s="98" t="s">
        <v>482</v>
      </c>
      <c r="K692" s="118">
        <v>1141.9000000000001</v>
      </c>
    </row>
    <row r="693" spans="2:11" ht="52.5" customHeight="1" x14ac:dyDescent="0.2">
      <c r="B693" s="106"/>
      <c r="C693" s="85"/>
      <c r="D693" s="87"/>
      <c r="E693" s="158" t="s">
        <v>191</v>
      </c>
      <c r="F693" s="158"/>
      <c r="G693" s="158"/>
      <c r="H693" s="158"/>
      <c r="I693" s="88" t="s">
        <v>192</v>
      </c>
      <c r="J693" s="97"/>
      <c r="K693" s="117">
        <f>K694</f>
        <v>3789.9</v>
      </c>
    </row>
    <row r="694" spans="2:11" ht="35.25" customHeight="1" x14ac:dyDescent="0.2">
      <c r="B694" s="106"/>
      <c r="C694" s="85"/>
      <c r="D694" s="87"/>
      <c r="E694" s="89"/>
      <c r="F694" s="155" t="s">
        <v>481</v>
      </c>
      <c r="G694" s="156"/>
      <c r="H694" s="157"/>
      <c r="I694" s="90" t="s">
        <v>192</v>
      </c>
      <c r="J694" s="98" t="s">
        <v>482</v>
      </c>
      <c r="K694" s="118">
        <v>3789.9</v>
      </c>
    </row>
    <row r="695" spans="2:11" ht="85.5" customHeight="1" x14ac:dyDescent="0.2">
      <c r="B695" s="106"/>
      <c r="C695" s="85"/>
      <c r="D695" s="87"/>
      <c r="E695" s="158" t="s">
        <v>968</v>
      </c>
      <c r="F695" s="158"/>
      <c r="G695" s="158"/>
      <c r="H695" s="158"/>
      <c r="I695" s="88" t="s">
        <v>193</v>
      </c>
      <c r="J695" s="97"/>
      <c r="K695" s="117">
        <f>K696</f>
        <v>450</v>
      </c>
    </row>
    <row r="696" spans="2:11" ht="36.75" customHeight="1" x14ac:dyDescent="0.2">
      <c r="B696" s="106"/>
      <c r="C696" s="85"/>
      <c r="D696" s="87"/>
      <c r="E696" s="89"/>
      <c r="F696" s="155" t="s">
        <v>481</v>
      </c>
      <c r="G696" s="156"/>
      <c r="H696" s="157"/>
      <c r="I696" s="90" t="s">
        <v>193</v>
      </c>
      <c r="J696" s="98" t="s">
        <v>482</v>
      </c>
      <c r="K696" s="118">
        <v>450</v>
      </c>
    </row>
    <row r="697" spans="2:11" ht="94.5" customHeight="1" x14ac:dyDescent="0.2">
      <c r="B697" s="106"/>
      <c r="C697" s="85"/>
      <c r="D697" s="87"/>
      <c r="E697" s="158" t="s">
        <v>194</v>
      </c>
      <c r="F697" s="158"/>
      <c r="G697" s="158"/>
      <c r="H697" s="158"/>
      <c r="I697" s="88" t="s">
        <v>195</v>
      </c>
      <c r="J697" s="97"/>
      <c r="K697" s="117">
        <f>K698</f>
        <v>374</v>
      </c>
    </row>
    <row r="698" spans="2:11" ht="32.25" customHeight="1" x14ac:dyDescent="0.2">
      <c r="B698" s="106"/>
      <c r="C698" s="85"/>
      <c r="D698" s="87"/>
      <c r="E698" s="89"/>
      <c r="F698" s="155" t="s">
        <v>481</v>
      </c>
      <c r="G698" s="156"/>
      <c r="H698" s="157"/>
      <c r="I698" s="90" t="s">
        <v>195</v>
      </c>
      <c r="J698" s="98" t="s">
        <v>482</v>
      </c>
      <c r="K698" s="118">
        <v>374</v>
      </c>
    </row>
    <row r="699" spans="2:11" ht="87.75" customHeight="1" x14ac:dyDescent="0.2">
      <c r="B699" s="106"/>
      <c r="C699" s="85"/>
      <c r="D699" s="87"/>
      <c r="E699" s="158" t="s">
        <v>196</v>
      </c>
      <c r="F699" s="158"/>
      <c r="G699" s="158"/>
      <c r="H699" s="158"/>
      <c r="I699" s="88" t="s">
        <v>197</v>
      </c>
      <c r="J699" s="97"/>
      <c r="K699" s="117">
        <f>K700</f>
        <v>107</v>
      </c>
    </row>
    <row r="700" spans="2:11" ht="32.25" customHeight="1" x14ac:dyDescent="0.2">
      <c r="B700" s="106"/>
      <c r="C700" s="85"/>
      <c r="D700" s="87"/>
      <c r="E700" s="89"/>
      <c r="F700" s="155" t="s">
        <v>481</v>
      </c>
      <c r="G700" s="156"/>
      <c r="H700" s="157"/>
      <c r="I700" s="90" t="s">
        <v>197</v>
      </c>
      <c r="J700" s="98" t="s">
        <v>482</v>
      </c>
      <c r="K700" s="118">
        <v>107</v>
      </c>
    </row>
    <row r="701" spans="2:11" ht="84.75" customHeight="1" x14ac:dyDescent="0.2">
      <c r="B701" s="106"/>
      <c r="C701" s="85"/>
      <c r="D701" s="87"/>
      <c r="E701" s="158" t="s">
        <v>198</v>
      </c>
      <c r="F701" s="158"/>
      <c r="G701" s="158"/>
      <c r="H701" s="158"/>
      <c r="I701" s="88" t="s">
        <v>199</v>
      </c>
      <c r="J701" s="97"/>
      <c r="K701" s="117">
        <f>K702</f>
        <v>369.5</v>
      </c>
    </row>
    <row r="702" spans="2:11" ht="33" customHeight="1" x14ac:dyDescent="0.2">
      <c r="B702" s="106"/>
      <c r="C702" s="85"/>
      <c r="D702" s="87"/>
      <c r="E702" s="89"/>
      <c r="F702" s="155" t="s">
        <v>481</v>
      </c>
      <c r="G702" s="156"/>
      <c r="H702" s="157"/>
      <c r="I702" s="90" t="s">
        <v>199</v>
      </c>
      <c r="J702" s="98" t="s">
        <v>482</v>
      </c>
      <c r="K702" s="118">
        <v>369.5</v>
      </c>
    </row>
    <row r="703" spans="2:11" ht="87.75" customHeight="1" x14ac:dyDescent="0.2">
      <c r="B703" s="106"/>
      <c r="C703" s="85"/>
      <c r="D703" s="87"/>
      <c r="E703" s="158" t="s">
        <v>200</v>
      </c>
      <c r="F703" s="158"/>
      <c r="G703" s="158"/>
      <c r="H703" s="158"/>
      <c r="I703" s="88" t="s">
        <v>201</v>
      </c>
      <c r="J703" s="97"/>
      <c r="K703" s="117">
        <f>K704</f>
        <v>199.2</v>
      </c>
    </row>
    <row r="704" spans="2:11" ht="33" customHeight="1" x14ac:dyDescent="0.2">
      <c r="B704" s="106"/>
      <c r="C704" s="85"/>
      <c r="D704" s="87"/>
      <c r="E704" s="89"/>
      <c r="F704" s="155" t="s">
        <v>481</v>
      </c>
      <c r="G704" s="156"/>
      <c r="H704" s="157"/>
      <c r="I704" s="90" t="s">
        <v>201</v>
      </c>
      <c r="J704" s="98" t="s">
        <v>482</v>
      </c>
      <c r="K704" s="118">
        <v>199.2</v>
      </c>
    </row>
    <row r="705" spans="2:11" ht="91.5" customHeight="1" x14ac:dyDescent="0.2">
      <c r="B705" s="106"/>
      <c r="C705" s="85"/>
      <c r="D705" s="87"/>
      <c r="E705" s="158" t="s">
        <v>202</v>
      </c>
      <c r="F705" s="158"/>
      <c r="G705" s="158"/>
      <c r="H705" s="158"/>
      <c r="I705" s="88" t="s">
        <v>203</v>
      </c>
      <c r="J705" s="97"/>
      <c r="K705" s="117">
        <f>K706</f>
        <v>129.19999999999999</v>
      </c>
    </row>
    <row r="706" spans="2:11" ht="33.75" customHeight="1" x14ac:dyDescent="0.2">
      <c r="B706" s="106"/>
      <c r="C706" s="85"/>
      <c r="D706" s="87"/>
      <c r="E706" s="89"/>
      <c r="F706" s="155" t="s">
        <v>481</v>
      </c>
      <c r="G706" s="156"/>
      <c r="H706" s="157"/>
      <c r="I706" s="90" t="s">
        <v>203</v>
      </c>
      <c r="J706" s="98" t="s">
        <v>482</v>
      </c>
      <c r="K706" s="118">
        <v>129.19999999999999</v>
      </c>
    </row>
    <row r="707" spans="2:11" ht="66" customHeight="1" x14ac:dyDescent="0.2">
      <c r="B707" s="106"/>
      <c r="C707" s="85"/>
      <c r="D707" s="160" t="s">
        <v>204</v>
      </c>
      <c r="E707" s="160"/>
      <c r="F707" s="160"/>
      <c r="G707" s="160"/>
      <c r="H707" s="160"/>
      <c r="I707" s="86" t="s">
        <v>205</v>
      </c>
      <c r="J707" s="96"/>
      <c r="K707" s="116">
        <f>K708+K710</f>
        <v>2923.1</v>
      </c>
    </row>
    <row r="708" spans="2:11" ht="78.75" customHeight="1" x14ac:dyDescent="0.2">
      <c r="B708" s="106"/>
      <c r="C708" s="85"/>
      <c r="D708" s="87"/>
      <c r="E708" s="158" t="s">
        <v>206</v>
      </c>
      <c r="F708" s="158"/>
      <c r="G708" s="158"/>
      <c r="H708" s="158"/>
      <c r="I708" s="88" t="s">
        <v>207</v>
      </c>
      <c r="J708" s="97"/>
      <c r="K708" s="117">
        <f>K709</f>
        <v>1007.5</v>
      </c>
    </row>
    <row r="709" spans="2:11" ht="35.25" customHeight="1" x14ac:dyDescent="0.2">
      <c r="B709" s="106"/>
      <c r="C709" s="85"/>
      <c r="D709" s="87"/>
      <c r="E709" s="89"/>
      <c r="F709" s="155" t="s">
        <v>481</v>
      </c>
      <c r="G709" s="156"/>
      <c r="H709" s="157"/>
      <c r="I709" s="90" t="s">
        <v>207</v>
      </c>
      <c r="J709" s="98" t="s">
        <v>482</v>
      </c>
      <c r="K709" s="118">
        <v>1007.5</v>
      </c>
    </row>
    <row r="710" spans="2:11" ht="18.75" customHeight="1" x14ac:dyDescent="0.2">
      <c r="B710" s="106"/>
      <c r="C710" s="85"/>
      <c r="D710" s="87"/>
      <c r="E710" s="158" t="s">
        <v>208</v>
      </c>
      <c r="F710" s="158"/>
      <c r="G710" s="158"/>
      <c r="H710" s="158"/>
      <c r="I710" s="88" t="s">
        <v>209</v>
      </c>
      <c r="J710" s="97"/>
      <c r="K710" s="117">
        <f>K711</f>
        <v>1915.6</v>
      </c>
    </row>
    <row r="711" spans="2:11" ht="33.75" customHeight="1" x14ac:dyDescent="0.2">
      <c r="B711" s="106"/>
      <c r="C711" s="85"/>
      <c r="D711" s="87"/>
      <c r="E711" s="89"/>
      <c r="F711" s="155" t="s">
        <v>481</v>
      </c>
      <c r="G711" s="156"/>
      <c r="H711" s="157"/>
      <c r="I711" s="90" t="s">
        <v>209</v>
      </c>
      <c r="J711" s="98" t="s">
        <v>482</v>
      </c>
      <c r="K711" s="118">
        <v>1915.6</v>
      </c>
    </row>
    <row r="712" spans="2:11" ht="70.5" customHeight="1" x14ac:dyDescent="0.2">
      <c r="B712" s="106"/>
      <c r="C712" s="85"/>
      <c r="D712" s="160" t="s">
        <v>969</v>
      </c>
      <c r="E712" s="160"/>
      <c r="F712" s="160"/>
      <c r="G712" s="160"/>
      <c r="H712" s="160"/>
      <c r="I712" s="86" t="s">
        <v>210</v>
      </c>
      <c r="J712" s="96"/>
      <c r="K712" s="116">
        <f>K713</f>
        <v>659.6</v>
      </c>
    </row>
    <row r="713" spans="2:11" ht="64.5" customHeight="1" x14ac:dyDescent="0.2">
      <c r="B713" s="106"/>
      <c r="C713" s="85"/>
      <c r="D713" s="87"/>
      <c r="E713" s="158" t="s">
        <v>211</v>
      </c>
      <c r="F713" s="158"/>
      <c r="G713" s="158"/>
      <c r="H713" s="158"/>
      <c r="I713" s="88" t="s">
        <v>212</v>
      </c>
      <c r="J713" s="97"/>
      <c r="K713" s="117">
        <f>K714</f>
        <v>659.6</v>
      </c>
    </row>
    <row r="714" spans="2:11" ht="32.25" customHeight="1" x14ac:dyDescent="0.2">
      <c r="B714" s="106"/>
      <c r="C714" s="85"/>
      <c r="D714" s="87"/>
      <c r="E714" s="89"/>
      <c r="F714" s="155" t="s">
        <v>481</v>
      </c>
      <c r="G714" s="156"/>
      <c r="H714" s="157"/>
      <c r="I714" s="90" t="s">
        <v>212</v>
      </c>
      <c r="J714" s="98" t="s">
        <v>482</v>
      </c>
      <c r="K714" s="118">
        <v>659.6</v>
      </c>
    </row>
    <row r="715" spans="2:11" ht="49.5" customHeight="1" x14ac:dyDescent="0.2">
      <c r="B715" s="106"/>
      <c r="C715" s="85"/>
      <c r="D715" s="160" t="s">
        <v>213</v>
      </c>
      <c r="E715" s="160"/>
      <c r="F715" s="160"/>
      <c r="G715" s="160"/>
      <c r="H715" s="160"/>
      <c r="I715" s="86" t="s">
        <v>214</v>
      </c>
      <c r="J715" s="96"/>
      <c r="K715" s="116">
        <f>K716+K718+K720+K722+K724+K726</f>
        <v>2627.6</v>
      </c>
    </row>
    <row r="716" spans="2:11" ht="47.25" customHeight="1" x14ac:dyDescent="0.2">
      <c r="B716" s="106"/>
      <c r="C716" s="85"/>
      <c r="D716" s="87"/>
      <c r="E716" s="158" t="s">
        <v>215</v>
      </c>
      <c r="F716" s="158"/>
      <c r="G716" s="158"/>
      <c r="H716" s="158"/>
      <c r="I716" s="88" t="s">
        <v>216</v>
      </c>
      <c r="J716" s="97"/>
      <c r="K716" s="117">
        <f>K717</f>
        <v>1527.6</v>
      </c>
    </row>
    <row r="717" spans="2:11" ht="32.25" customHeight="1" x14ac:dyDescent="0.2">
      <c r="B717" s="106"/>
      <c r="C717" s="85"/>
      <c r="D717" s="87"/>
      <c r="E717" s="89"/>
      <c r="F717" s="155" t="s">
        <v>481</v>
      </c>
      <c r="G717" s="156"/>
      <c r="H717" s="157"/>
      <c r="I717" s="90" t="s">
        <v>216</v>
      </c>
      <c r="J717" s="98" t="s">
        <v>482</v>
      </c>
      <c r="K717" s="118">
        <v>1527.6</v>
      </c>
    </row>
    <row r="718" spans="2:11" ht="48.75" customHeight="1" x14ac:dyDescent="0.2">
      <c r="B718" s="106"/>
      <c r="C718" s="85"/>
      <c r="D718" s="87"/>
      <c r="E718" s="158" t="s">
        <v>217</v>
      </c>
      <c r="F718" s="158"/>
      <c r="G718" s="158"/>
      <c r="H718" s="158"/>
      <c r="I718" s="88" t="s">
        <v>218</v>
      </c>
      <c r="J718" s="97"/>
      <c r="K718" s="117">
        <f>K719</f>
        <v>500</v>
      </c>
    </row>
    <row r="719" spans="2:11" ht="32.25" customHeight="1" x14ac:dyDescent="0.2">
      <c r="B719" s="106"/>
      <c r="C719" s="85"/>
      <c r="D719" s="87"/>
      <c r="E719" s="89"/>
      <c r="F719" s="155" t="s">
        <v>481</v>
      </c>
      <c r="G719" s="156"/>
      <c r="H719" s="157"/>
      <c r="I719" s="90" t="s">
        <v>218</v>
      </c>
      <c r="J719" s="98" t="s">
        <v>482</v>
      </c>
      <c r="K719" s="118">
        <v>500</v>
      </c>
    </row>
    <row r="720" spans="2:11" ht="30.75" customHeight="1" x14ac:dyDescent="0.2">
      <c r="B720" s="106"/>
      <c r="C720" s="85"/>
      <c r="D720" s="87"/>
      <c r="E720" s="158" t="s">
        <v>219</v>
      </c>
      <c r="F720" s="158"/>
      <c r="G720" s="158"/>
      <c r="H720" s="158"/>
      <c r="I720" s="88" t="s">
        <v>220</v>
      </c>
      <c r="J720" s="97"/>
      <c r="K720" s="117">
        <f>K721</f>
        <v>400</v>
      </c>
    </row>
    <row r="721" spans="2:11" ht="31.5" customHeight="1" x14ac:dyDescent="0.2">
      <c r="B721" s="106"/>
      <c r="C721" s="85"/>
      <c r="D721" s="87"/>
      <c r="E721" s="89"/>
      <c r="F721" s="155" t="s">
        <v>481</v>
      </c>
      <c r="G721" s="156"/>
      <c r="H721" s="157"/>
      <c r="I721" s="90" t="s">
        <v>220</v>
      </c>
      <c r="J721" s="98" t="s">
        <v>482</v>
      </c>
      <c r="K721" s="118">
        <v>400</v>
      </c>
    </row>
    <row r="722" spans="2:11" ht="66" customHeight="1" x14ac:dyDescent="0.2">
      <c r="B722" s="106"/>
      <c r="C722" s="85"/>
      <c r="D722" s="87"/>
      <c r="E722" s="158" t="s">
        <v>970</v>
      </c>
      <c r="F722" s="158"/>
      <c r="G722" s="158"/>
      <c r="H722" s="158"/>
      <c r="I722" s="88" t="s">
        <v>221</v>
      </c>
      <c r="J722" s="97"/>
      <c r="K722" s="117">
        <f>K723</f>
        <v>100</v>
      </c>
    </row>
    <row r="723" spans="2:11" ht="34.5" customHeight="1" x14ac:dyDescent="0.2">
      <c r="B723" s="106"/>
      <c r="C723" s="85"/>
      <c r="D723" s="87"/>
      <c r="E723" s="89"/>
      <c r="F723" s="155" t="s">
        <v>481</v>
      </c>
      <c r="G723" s="156"/>
      <c r="H723" s="157"/>
      <c r="I723" s="90" t="s">
        <v>221</v>
      </c>
      <c r="J723" s="98" t="s">
        <v>482</v>
      </c>
      <c r="K723" s="118">
        <v>100</v>
      </c>
    </row>
    <row r="724" spans="2:11" ht="75.75" customHeight="1" x14ac:dyDescent="0.2">
      <c r="B724" s="106"/>
      <c r="C724" s="85"/>
      <c r="D724" s="87"/>
      <c r="E724" s="158" t="s">
        <v>222</v>
      </c>
      <c r="F724" s="158"/>
      <c r="G724" s="158"/>
      <c r="H724" s="158"/>
      <c r="I724" s="88" t="s">
        <v>223</v>
      </c>
      <c r="J724" s="97"/>
      <c r="K724" s="117">
        <f>K725</f>
        <v>50</v>
      </c>
    </row>
    <row r="725" spans="2:11" ht="33.75" customHeight="1" x14ac:dyDescent="0.2">
      <c r="B725" s="106"/>
      <c r="C725" s="85"/>
      <c r="D725" s="87"/>
      <c r="E725" s="89"/>
      <c r="F725" s="155" t="s">
        <v>481</v>
      </c>
      <c r="G725" s="156"/>
      <c r="H725" s="157"/>
      <c r="I725" s="90" t="s">
        <v>223</v>
      </c>
      <c r="J725" s="98" t="s">
        <v>482</v>
      </c>
      <c r="K725" s="118">
        <v>50</v>
      </c>
    </row>
    <row r="726" spans="2:11" ht="56.25" customHeight="1" x14ac:dyDescent="0.2">
      <c r="B726" s="106"/>
      <c r="C726" s="85"/>
      <c r="D726" s="87"/>
      <c r="E726" s="158" t="s">
        <v>224</v>
      </c>
      <c r="F726" s="158"/>
      <c r="G726" s="158"/>
      <c r="H726" s="158"/>
      <c r="I726" s="88" t="s">
        <v>225</v>
      </c>
      <c r="J726" s="97"/>
      <c r="K726" s="117">
        <f>K727</f>
        <v>50</v>
      </c>
    </row>
    <row r="727" spans="2:11" ht="37.5" customHeight="1" x14ac:dyDescent="0.2">
      <c r="B727" s="106"/>
      <c r="C727" s="85"/>
      <c r="D727" s="87"/>
      <c r="E727" s="89"/>
      <c r="F727" s="155" t="s">
        <v>481</v>
      </c>
      <c r="G727" s="156"/>
      <c r="H727" s="157"/>
      <c r="I727" s="90" t="s">
        <v>225</v>
      </c>
      <c r="J727" s="98" t="s">
        <v>482</v>
      </c>
      <c r="K727" s="118">
        <v>50</v>
      </c>
    </row>
    <row r="728" spans="2:11" ht="34.5" customHeight="1" x14ac:dyDescent="0.2">
      <c r="B728" s="106"/>
      <c r="C728" s="85"/>
      <c r="D728" s="160" t="s">
        <v>226</v>
      </c>
      <c r="E728" s="160"/>
      <c r="F728" s="160"/>
      <c r="G728" s="160"/>
      <c r="H728" s="160"/>
      <c r="I728" s="86" t="s">
        <v>227</v>
      </c>
      <c r="J728" s="96"/>
      <c r="K728" s="116">
        <f>K729+K732+K734+K737</f>
        <v>18352</v>
      </c>
    </row>
    <row r="729" spans="2:11" ht="48.75" customHeight="1" x14ac:dyDescent="0.2">
      <c r="B729" s="106"/>
      <c r="C729" s="85"/>
      <c r="D729" s="87"/>
      <c r="E729" s="158" t="s">
        <v>228</v>
      </c>
      <c r="F729" s="158"/>
      <c r="G729" s="158"/>
      <c r="H729" s="158"/>
      <c r="I729" s="88" t="s">
        <v>229</v>
      </c>
      <c r="J729" s="97"/>
      <c r="K729" s="117">
        <f>K730+K731</f>
        <v>988</v>
      </c>
    </row>
    <row r="730" spans="2:11" ht="50.25" customHeight="1" x14ac:dyDescent="0.2">
      <c r="B730" s="106"/>
      <c r="C730" s="85"/>
      <c r="D730" s="87"/>
      <c r="E730" s="89"/>
      <c r="F730" s="155" t="s">
        <v>414</v>
      </c>
      <c r="G730" s="156"/>
      <c r="H730" s="157"/>
      <c r="I730" s="90" t="s">
        <v>229</v>
      </c>
      <c r="J730" s="98" t="s">
        <v>415</v>
      </c>
      <c r="K730" s="118">
        <v>966.8</v>
      </c>
    </row>
    <row r="731" spans="2:11" ht="48" customHeight="1" x14ac:dyDescent="0.2">
      <c r="B731" s="106"/>
      <c r="C731" s="85"/>
      <c r="D731" s="87"/>
      <c r="E731" s="89"/>
      <c r="F731" s="155" t="s">
        <v>400</v>
      </c>
      <c r="G731" s="156"/>
      <c r="H731" s="157"/>
      <c r="I731" s="90" t="s">
        <v>229</v>
      </c>
      <c r="J731" s="98" t="s">
        <v>401</v>
      </c>
      <c r="K731" s="118">
        <v>21.2</v>
      </c>
    </row>
    <row r="732" spans="2:11" ht="48" customHeight="1" x14ac:dyDescent="0.2">
      <c r="B732" s="106"/>
      <c r="C732" s="85"/>
      <c r="D732" s="87"/>
      <c r="E732" s="158" t="s">
        <v>230</v>
      </c>
      <c r="F732" s="158"/>
      <c r="G732" s="158"/>
      <c r="H732" s="158"/>
      <c r="I732" s="88" t="s">
        <v>231</v>
      </c>
      <c r="J732" s="97"/>
      <c r="K732" s="117">
        <f>K733</f>
        <v>10380</v>
      </c>
    </row>
    <row r="733" spans="2:11" ht="19.5" customHeight="1" x14ac:dyDescent="0.2">
      <c r="B733" s="106"/>
      <c r="C733" s="85"/>
      <c r="D733" s="87"/>
      <c r="E733" s="89"/>
      <c r="F733" s="155" t="s">
        <v>534</v>
      </c>
      <c r="G733" s="156"/>
      <c r="H733" s="157"/>
      <c r="I733" s="90" t="s">
        <v>231</v>
      </c>
      <c r="J733" s="98" t="s">
        <v>535</v>
      </c>
      <c r="K733" s="118">
        <v>10380</v>
      </c>
    </row>
    <row r="734" spans="2:11" ht="57" customHeight="1" x14ac:dyDescent="0.2">
      <c r="B734" s="106"/>
      <c r="C734" s="85"/>
      <c r="D734" s="87"/>
      <c r="E734" s="158" t="s">
        <v>232</v>
      </c>
      <c r="F734" s="158"/>
      <c r="G734" s="158"/>
      <c r="H734" s="158"/>
      <c r="I734" s="88" t="s">
        <v>233</v>
      </c>
      <c r="J734" s="97"/>
      <c r="K734" s="117">
        <f>K735+K736</f>
        <v>2847</v>
      </c>
    </row>
    <row r="735" spans="2:11" ht="54.75" customHeight="1" x14ac:dyDescent="0.2">
      <c r="B735" s="106"/>
      <c r="C735" s="85"/>
      <c r="D735" s="87"/>
      <c r="E735" s="89"/>
      <c r="F735" s="155" t="s">
        <v>414</v>
      </c>
      <c r="G735" s="156"/>
      <c r="H735" s="157"/>
      <c r="I735" s="90" t="s">
        <v>233</v>
      </c>
      <c r="J735" s="98" t="s">
        <v>415</v>
      </c>
      <c r="K735" s="118">
        <v>2720.7</v>
      </c>
    </row>
    <row r="736" spans="2:11" ht="55.5" customHeight="1" x14ac:dyDescent="0.2">
      <c r="B736" s="106"/>
      <c r="C736" s="85"/>
      <c r="D736" s="87"/>
      <c r="E736" s="89"/>
      <c r="F736" s="155" t="s">
        <v>400</v>
      </c>
      <c r="G736" s="156"/>
      <c r="H736" s="157"/>
      <c r="I736" s="90" t="s">
        <v>233</v>
      </c>
      <c r="J736" s="98" t="s">
        <v>401</v>
      </c>
      <c r="K736" s="118">
        <v>126.3</v>
      </c>
    </row>
    <row r="737" spans="2:11" ht="33.75" customHeight="1" x14ac:dyDescent="0.2">
      <c r="B737" s="106"/>
      <c r="C737" s="85"/>
      <c r="D737" s="87"/>
      <c r="E737" s="158" t="s">
        <v>971</v>
      </c>
      <c r="F737" s="158"/>
      <c r="G737" s="158"/>
      <c r="H737" s="158"/>
      <c r="I737" s="88" t="s">
        <v>234</v>
      </c>
      <c r="J737" s="97"/>
      <c r="K737" s="117">
        <f>K738</f>
        <v>4137</v>
      </c>
    </row>
    <row r="738" spans="2:11" ht="21.75" customHeight="1" x14ac:dyDescent="0.2">
      <c r="B738" s="106"/>
      <c r="C738" s="85"/>
      <c r="D738" s="87"/>
      <c r="E738" s="89"/>
      <c r="F738" s="155" t="s">
        <v>534</v>
      </c>
      <c r="G738" s="156"/>
      <c r="H738" s="157"/>
      <c r="I738" s="90" t="s">
        <v>234</v>
      </c>
      <c r="J738" s="98" t="s">
        <v>535</v>
      </c>
      <c r="K738" s="118">
        <v>4137</v>
      </c>
    </row>
    <row r="739" spans="2:11" ht="64.5" customHeight="1" x14ac:dyDescent="0.2">
      <c r="B739" s="106"/>
      <c r="C739" s="159" t="s">
        <v>235</v>
      </c>
      <c r="D739" s="159"/>
      <c r="E739" s="159"/>
      <c r="F739" s="159"/>
      <c r="G739" s="159"/>
      <c r="H739" s="159"/>
      <c r="I739" s="84" t="s">
        <v>236</v>
      </c>
      <c r="J739" s="95"/>
      <c r="K739" s="115">
        <f>K740+K748</f>
        <v>60725.9</v>
      </c>
    </row>
    <row r="740" spans="2:11" ht="34.5" customHeight="1" x14ac:dyDescent="0.2">
      <c r="B740" s="106"/>
      <c r="C740" s="85"/>
      <c r="D740" s="160" t="s">
        <v>237</v>
      </c>
      <c r="E740" s="160"/>
      <c r="F740" s="160"/>
      <c r="G740" s="160"/>
      <c r="H740" s="160"/>
      <c r="I740" s="86" t="s">
        <v>238</v>
      </c>
      <c r="J740" s="96"/>
      <c r="K740" s="116">
        <f>K741+K744+K746</f>
        <v>59125.9</v>
      </c>
    </row>
    <row r="741" spans="2:11" ht="21.75" customHeight="1" x14ac:dyDescent="0.2">
      <c r="B741" s="106"/>
      <c r="C741" s="85"/>
      <c r="D741" s="87"/>
      <c r="E741" s="158" t="s">
        <v>239</v>
      </c>
      <c r="F741" s="158"/>
      <c r="G741" s="158"/>
      <c r="H741" s="158"/>
      <c r="I741" s="88" t="s">
        <v>240</v>
      </c>
      <c r="J741" s="97"/>
      <c r="K741" s="117">
        <f>K742+K743</f>
        <v>54456.9</v>
      </c>
    </row>
    <row r="742" spans="2:11" ht="48.75" customHeight="1" x14ac:dyDescent="0.2">
      <c r="B742" s="106"/>
      <c r="C742" s="85"/>
      <c r="D742" s="87"/>
      <c r="E742" s="89"/>
      <c r="F742" s="155" t="s">
        <v>400</v>
      </c>
      <c r="G742" s="156"/>
      <c r="H742" s="157"/>
      <c r="I742" s="90" t="s">
        <v>240</v>
      </c>
      <c r="J742" s="98" t="s">
        <v>401</v>
      </c>
      <c r="K742" s="118">
        <v>53500.4</v>
      </c>
    </row>
    <row r="743" spans="2:11" ht="28.5" customHeight="1" x14ac:dyDescent="0.2">
      <c r="B743" s="106"/>
      <c r="C743" s="85"/>
      <c r="D743" s="87"/>
      <c r="E743" s="89"/>
      <c r="F743" s="124"/>
      <c r="G743" s="170" t="s">
        <v>378</v>
      </c>
      <c r="H743" s="171"/>
      <c r="I743" s="90" t="s">
        <v>240</v>
      </c>
      <c r="J743" s="98">
        <v>622</v>
      </c>
      <c r="K743" s="118">
        <v>956.5</v>
      </c>
    </row>
    <row r="744" spans="2:11" ht="122.25" customHeight="1" x14ac:dyDescent="0.2">
      <c r="B744" s="106"/>
      <c r="C744" s="85"/>
      <c r="D744" s="87"/>
      <c r="E744" s="89"/>
      <c r="F744" s="124"/>
      <c r="G744" s="170" t="s">
        <v>1024</v>
      </c>
      <c r="H744" s="171"/>
      <c r="I744" s="90">
        <v>1320262680</v>
      </c>
      <c r="J744" s="98"/>
      <c r="K744" s="118">
        <f>K745</f>
        <v>4622</v>
      </c>
    </row>
    <row r="745" spans="2:11" ht="58.5" customHeight="1" x14ac:dyDescent="0.2">
      <c r="B745" s="106"/>
      <c r="C745" s="85"/>
      <c r="D745" s="87"/>
      <c r="E745" s="89"/>
      <c r="F745" s="124"/>
      <c r="G745" s="170" t="s">
        <v>400</v>
      </c>
      <c r="H745" s="171"/>
      <c r="I745" s="90">
        <v>1320262680</v>
      </c>
      <c r="J745" s="98">
        <v>621</v>
      </c>
      <c r="K745" s="118">
        <v>4622</v>
      </c>
    </row>
    <row r="746" spans="2:11" ht="68.25" customHeight="1" x14ac:dyDescent="0.2">
      <c r="B746" s="106"/>
      <c r="C746" s="85"/>
      <c r="D746" s="87"/>
      <c r="E746" s="89"/>
      <c r="F746" s="124"/>
      <c r="G746" s="170" t="s">
        <v>1015</v>
      </c>
      <c r="H746" s="171"/>
      <c r="I746" s="90" t="s">
        <v>1007</v>
      </c>
      <c r="J746" s="98"/>
      <c r="K746" s="118">
        <f>K747</f>
        <v>47</v>
      </c>
    </row>
    <row r="747" spans="2:11" ht="50.25" customHeight="1" x14ac:dyDescent="0.2">
      <c r="B747" s="106"/>
      <c r="C747" s="85"/>
      <c r="D747" s="87"/>
      <c r="E747" s="89"/>
      <c r="F747" s="124"/>
      <c r="G747" s="170" t="s">
        <v>400</v>
      </c>
      <c r="H747" s="171"/>
      <c r="I747" s="90" t="s">
        <v>1007</v>
      </c>
      <c r="J747" s="98">
        <v>621</v>
      </c>
      <c r="K747" s="118">
        <v>47</v>
      </c>
    </row>
    <row r="748" spans="2:11" ht="50.25" customHeight="1" x14ac:dyDescent="0.2">
      <c r="B748" s="106"/>
      <c r="C748" s="85"/>
      <c r="D748" s="160" t="s">
        <v>1013</v>
      </c>
      <c r="E748" s="160"/>
      <c r="F748" s="160"/>
      <c r="G748" s="160"/>
      <c r="H748" s="160"/>
      <c r="I748" s="86" t="s">
        <v>241</v>
      </c>
      <c r="J748" s="96"/>
      <c r="K748" s="116">
        <f>K749+K751</f>
        <v>1600</v>
      </c>
    </row>
    <row r="749" spans="2:11" ht="99" customHeight="1" x14ac:dyDescent="0.2">
      <c r="B749" s="106"/>
      <c r="C749" s="85"/>
      <c r="D749" s="87"/>
      <c r="E749" s="158" t="s">
        <v>1026</v>
      </c>
      <c r="F749" s="158"/>
      <c r="G749" s="158"/>
      <c r="H749" s="158"/>
      <c r="I749" s="88" t="s">
        <v>242</v>
      </c>
      <c r="J749" s="97"/>
      <c r="K749" s="117">
        <f>K750</f>
        <v>1274</v>
      </c>
    </row>
    <row r="750" spans="2:11" ht="15" customHeight="1" x14ac:dyDescent="0.2">
      <c r="B750" s="106"/>
      <c r="C750" s="85"/>
      <c r="D750" s="87"/>
      <c r="E750" s="89"/>
      <c r="F750" s="155" t="s">
        <v>378</v>
      </c>
      <c r="G750" s="156"/>
      <c r="H750" s="157"/>
      <c r="I750" s="90" t="s">
        <v>242</v>
      </c>
      <c r="J750" s="98" t="s">
        <v>379</v>
      </c>
      <c r="K750" s="118">
        <v>1274</v>
      </c>
    </row>
    <row r="751" spans="2:11" ht="88.5" customHeight="1" x14ac:dyDescent="0.2">
      <c r="B751" s="106"/>
      <c r="C751" s="85"/>
      <c r="D751" s="87"/>
      <c r="E751" s="158" t="s">
        <v>1027</v>
      </c>
      <c r="F751" s="158"/>
      <c r="G751" s="158"/>
      <c r="H751" s="158"/>
      <c r="I751" s="88" t="s">
        <v>243</v>
      </c>
      <c r="J751" s="97"/>
      <c r="K751" s="117">
        <f>K752</f>
        <v>326</v>
      </c>
    </row>
    <row r="752" spans="2:11" ht="15" customHeight="1" x14ac:dyDescent="0.2">
      <c r="B752" s="106"/>
      <c r="C752" s="85"/>
      <c r="D752" s="87"/>
      <c r="E752" s="89"/>
      <c r="F752" s="155" t="s">
        <v>378</v>
      </c>
      <c r="G752" s="156"/>
      <c r="H752" s="157"/>
      <c r="I752" s="90" t="s">
        <v>243</v>
      </c>
      <c r="J752" s="98" t="s">
        <v>379</v>
      </c>
      <c r="K752" s="118">
        <v>326</v>
      </c>
    </row>
    <row r="753" spans="2:11" ht="39.75" customHeight="1" x14ac:dyDescent="0.2">
      <c r="B753" s="161" t="s">
        <v>244</v>
      </c>
      <c r="C753" s="162"/>
      <c r="D753" s="162"/>
      <c r="E753" s="162"/>
      <c r="F753" s="162"/>
      <c r="G753" s="162"/>
      <c r="H753" s="162"/>
      <c r="I753" s="111" t="s">
        <v>245</v>
      </c>
      <c r="J753" s="112"/>
      <c r="K753" s="114">
        <f>K754+K764+K774+K796+K806</f>
        <v>222391.3</v>
      </c>
    </row>
    <row r="754" spans="2:11" ht="24.75" customHeight="1" x14ac:dyDescent="0.2">
      <c r="B754" s="106"/>
      <c r="C754" s="159" t="s">
        <v>246</v>
      </c>
      <c r="D754" s="159"/>
      <c r="E754" s="159"/>
      <c r="F754" s="159"/>
      <c r="G754" s="159"/>
      <c r="H754" s="159"/>
      <c r="I754" s="84" t="s">
        <v>247</v>
      </c>
      <c r="J754" s="95"/>
      <c r="K754" s="115">
        <f>K755</f>
        <v>39106.800000000003</v>
      </c>
    </row>
    <row r="755" spans="2:11" ht="20.25" customHeight="1" x14ac:dyDescent="0.2">
      <c r="B755" s="106"/>
      <c r="C755" s="85"/>
      <c r="D755" s="160" t="s">
        <v>248</v>
      </c>
      <c r="E755" s="160"/>
      <c r="F755" s="160"/>
      <c r="G755" s="160"/>
      <c r="H755" s="160"/>
      <c r="I755" s="86" t="s">
        <v>249</v>
      </c>
      <c r="J755" s="96"/>
      <c r="K755" s="116">
        <f>K756+K758+K760+K762</f>
        <v>39106.800000000003</v>
      </c>
    </row>
    <row r="756" spans="2:11" ht="38.25" customHeight="1" x14ac:dyDescent="0.2">
      <c r="B756" s="106"/>
      <c r="C756" s="85"/>
      <c r="D756" s="87"/>
      <c r="E756" s="158" t="s">
        <v>250</v>
      </c>
      <c r="F756" s="158"/>
      <c r="G756" s="158"/>
      <c r="H756" s="158"/>
      <c r="I756" s="88" t="s">
        <v>251</v>
      </c>
      <c r="J756" s="97"/>
      <c r="K756" s="117">
        <f>K757</f>
        <v>33947.300000000003</v>
      </c>
    </row>
    <row r="757" spans="2:11" ht="33.75" customHeight="1" x14ac:dyDescent="0.2">
      <c r="B757" s="106"/>
      <c r="C757" s="85"/>
      <c r="D757" s="87"/>
      <c r="E757" s="89"/>
      <c r="F757" s="155" t="s">
        <v>370</v>
      </c>
      <c r="G757" s="156"/>
      <c r="H757" s="157"/>
      <c r="I757" s="90" t="s">
        <v>251</v>
      </c>
      <c r="J757" s="98" t="s">
        <v>371</v>
      </c>
      <c r="K757" s="118">
        <v>33947.300000000003</v>
      </c>
    </row>
    <row r="758" spans="2:11" ht="21" customHeight="1" x14ac:dyDescent="0.2">
      <c r="B758" s="106"/>
      <c r="C758" s="85"/>
      <c r="D758" s="87"/>
      <c r="E758" s="158" t="s">
        <v>252</v>
      </c>
      <c r="F758" s="158"/>
      <c r="G758" s="158"/>
      <c r="H758" s="158"/>
      <c r="I758" s="88" t="s">
        <v>253</v>
      </c>
      <c r="J758" s="97"/>
      <c r="K758" s="117">
        <f>K759</f>
        <v>250</v>
      </c>
    </row>
    <row r="759" spans="2:11" ht="33" customHeight="1" x14ac:dyDescent="0.2">
      <c r="B759" s="106"/>
      <c r="C759" s="85"/>
      <c r="D759" s="87"/>
      <c r="E759" s="89"/>
      <c r="F759" s="155" t="s">
        <v>370</v>
      </c>
      <c r="G759" s="156"/>
      <c r="H759" s="157"/>
      <c r="I759" s="90" t="s">
        <v>253</v>
      </c>
      <c r="J759" s="98" t="s">
        <v>371</v>
      </c>
      <c r="K759" s="118">
        <v>250</v>
      </c>
    </row>
    <row r="760" spans="2:11" ht="58.5" customHeight="1" x14ac:dyDescent="0.2">
      <c r="B760" s="106"/>
      <c r="C760" s="85"/>
      <c r="D760" s="87"/>
      <c r="E760" s="158" t="s">
        <v>254</v>
      </c>
      <c r="F760" s="158"/>
      <c r="G760" s="158"/>
      <c r="H760" s="158"/>
      <c r="I760" s="88" t="s">
        <v>255</v>
      </c>
      <c r="J760" s="97"/>
      <c r="K760" s="117">
        <f>K761</f>
        <v>209.5</v>
      </c>
    </row>
    <row r="761" spans="2:11" ht="39" customHeight="1" x14ac:dyDescent="0.2">
      <c r="B761" s="106"/>
      <c r="C761" s="85"/>
      <c r="D761" s="87"/>
      <c r="E761" s="89"/>
      <c r="F761" s="155" t="s">
        <v>370</v>
      </c>
      <c r="G761" s="156"/>
      <c r="H761" s="157"/>
      <c r="I761" s="90" t="s">
        <v>255</v>
      </c>
      <c r="J761" s="98" t="s">
        <v>371</v>
      </c>
      <c r="K761" s="118">
        <v>209.5</v>
      </c>
    </row>
    <row r="762" spans="2:11" ht="65.25" customHeight="1" x14ac:dyDescent="0.2">
      <c r="B762" s="106"/>
      <c r="C762" s="85"/>
      <c r="D762" s="87"/>
      <c r="E762" s="158" t="s">
        <v>256</v>
      </c>
      <c r="F762" s="158"/>
      <c r="G762" s="158"/>
      <c r="H762" s="158"/>
      <c r="I762" s="88" t="s">
        <v>257</v>
      </c>
      <c r="J762" s="97"/>
      <c r="K762" s="117">
        <f>K763</f>
        <v>4700</v>
      </c>
    </row>
    <row r="763" spans="2:11" ht="36.75" customHeight="1" x14ac:dyDescent="0.2">
      <c r="B763" s="106"/>
      <c r="C763" s="85"/>
      <c r="D763" s="87"/>
      <c r="E763" s="89"/>
      <c r="F763" s="155" t="s">
        <v>370</v>
      </c>
      <c r="G763" s="156"/>
      <c r="H763" s="157"/>
      <c r="I763" s="90" t="s">
        <v>257</v>
      </c>
      <c r="J763" s="98" t="s">
        <v>371</v>
      </c>
      <c r="K763" s="118">
        <v>4700</v>
      </c>
    </row>
    <row r="764" spans="2:11" ht="30" customHeight="1" x14ac:dyDescent="0.2">
      <c r="B764" s="106"/>
      <c r="C764" s="159" t="s">
        <v>258</v>
      </c>
      <c r="D764" s="159"/>
      <c r="E764" s="159"/>
      <c r="F764" s="159"/>
      <c r="G764" s="159"/>
      <c r="H764" s="159"/>
      <c r="I764" s="84" t="s">
        <v>259</v>
      </c>
      <c r="J764" s="95"/>
      <c r="K764" s="115">
        <f>K765</f>
        <v>31705</v>
      </c>
    </row>
    <row r="765" spans="2:11" ht="42" customHeight="1" x14ac:dyDescent="0.2">
      <c r="B765" s="106"/>
      <c r="C765" s="85"/>
      <c r="D765" s="160" t="s">
        <v>1022</v>
      </c>
      <c r="E765" s="160"/>
      <c r="F765" s="160"/>
      <c r="G765" s="160"/>
      <c r="H765" s="160"/>
      <c r="I765" s="86" t="s">
        <v>260</v>
      </c>
      <c r="J765" s="96"/>
      <c r="K765" s="116">
        <f>K766+K768+K770+K772</f>
        <v>31705</v>
      </c>
    </row>
    <row r="766" spans="2:11" ht="19.5" customHeight="1" x14ac:dyDescent="0.2">
      <c r="B766" s="106"/>
      <c r="C766" s="85"/>
      <c r="D766" s="87"/>
      <c r="E766" s="158" t="s">
        <v>261</v>
      </c>
      <c r="F766" s="158"/>
      <c r="G766" s="158"/>
      <c r="H766" s="158"/>
      <c r="I766" s="88" t="s">
        <v>262</v>
      </c>
      <c r="J766" s="97"/>
      <c r="K766" s="117">
        <f>K767</f>
        <v>8735.5</v>
      </c>
    </row>
    <row r="767" spans="2:11" ht="33.75" customHeight="1" x14ac:dyDescent="0.2">
      <c r="B767" s="106"/>
      <c r="C767" s="85"/>
      <c r="D767" s="87"/>
      <c r="E767" s="89"/>
      <c r="F767" s="155" t="s">
        <v>370</v>
      </c>
      <c r="G767" s="156"/>
      <c r="H767" s="157"/>
      <c r="I767" s="90" t="s">
        <v>262</v>
      </c>
      <c r="J767" s="98" t="s">
        <v>371</v>
      </c>
      <c r="K767" s="118">
        <v>8735.5</v>
      </c>
    </row>
    <row r="768" spans="2:11" ht="48" customHeight="1" x14ac:dyDescent="0.2">
      <c r="B768" s="106"/>
      <c r="C768" s="85"/>
      <c r="D768" s="87"/>
      <c r="E768" s="158" t="s">
        <v>1023</v>
      </c>
      <c r="F768" s="158"/>
      <c r="G768" s="158"/>
      <c r="H768" s="158"/>
      <c r="I768" s="88" t="s">
        <v>263</v>
      </c>
      <c r="J768" s="97"/>
      <c r="K768" s="117">
        <f>K769</f>
        <v>18574</v>
      </c>
    </row>
    <row r="769" spans="2:11" ht="33" customHeight="1" x14ac:dyDescent="0.2">
      <c r="B769" s="106"/>
      <c r="C769" s="85"/>
      <c r="D769" s="87"/>
      <c r="E769" s="89"/>
      <c r="F769" s="155" t="s">
        <v>370</v>
      </c>
      <c r="G769" s="156"/>
      <c r="H769" s="157"/>
      <c r="I769" s="90" t="s">
        <v>263</v>
      </c>
      <c r="J769" s="98" t="s">
        <v>371</v>
      </c>
      <c r="K769" s="118">
        <v>18574</v>
      </c>
    </row>
    <row r="770" spans="2:11" ht="18.75" customHeight="1" x14ac:dyDescent="0.2">
      <c r="B770" s="106"/>
      <c r="C770" s="85"/>
      <c r="D770" s="87"/>
      <c r="E770" s="158" t="s">
        <v>264</v>
      </c>
      <c r="F770" s="158"/>
      <c r="G770" s="158"/>
      <c r="H770" s="158"/>
      <c r="I770" s="88" t="s">
        <v>265</v>
      </c>
      <c r="J770" s="97"/>
      <c r="K770" s="117">
        <f>K771</f>
        <v>4264.5</v>
      </c>
    </row>
    <row r="771" spans="2:11" ht="31.5" customHeight="1" x14ac:dyDescent="0.2">
      <c r="B771" s="106"/>
      <c r="C771" s="85"/>
      <c r="D771" s="87"/>
      <c r="E771" s="89"/>
      <c r="F771" s="155" t="s">
        <v>370</v>
      </c>
      <c r="G771" s="156"/>
      <c r="H771" s="157"/>
      <c r="I771" s="90" t="s">
        <v>265</v>
      </c>
      <c r="J771" s="98" t="s">
        <v>371</v>
      </c>
      <c r="K771" s="118">
        <v>4264.5</v>
      </c>
    </row>
    <row r="772" spans="2:11" ht="41.25" customHeight="1" x14ac:dyDescent="0.2">
      <c r="B772" s="106"/>
      <c r="C772" s="85"/>
      <c r="D772" s="87"/>
      <c r="E772" s="158" t="s">
        <v>266</v>
      </c>
      <c r="F772" s="158"/>
      <c r="G772" s="158"/>
      <c r="H772" s="158"/>
      <c r="I772" s="88" t="s">
        <v>267</v>
      </c>
      <c r="J772" s="97"/>
      <c r="K772" s="117">
        <f>K773</f>
        <v>131</v>
      </c>
    </row>
    <row r="773" spans="2:11" ht="35.25" customHeight="1" x14ac:dyDescent="0.2">
      <c r="B773" s="106"/>
      <c r="C773" s="85"/>
      <c r="D773" s="87"/>
      <c r="E773" s="89"/>
      <c r="F773" s="155" t="s">
        <v>370</v>
      </c>
      <c r="G773" s="156"/>
      <c r="H773" s="157"/>
      <c r="I773" s="90" t="s">
        <v>267</v>
      </c>
      <c r="J773" s="98" t="s">
        <v>371</v>
      </c>
      <c r="K773" s="118">
        <v>131</v>
      </c>
    </row>
    <row r="774" spans="2:11" ht="31.5" customHeight="1" x14ac:dyDescent="0.2">
      <c r="B774" s="106"/>
      <c r="C774" s="159" t="s">
        <v>268</v>
      </c>
      <c r="D774" s="159"/>
      <c r="E774" s="159"/>
      <c r="F774" s="159"/>
      <c r="G774" s="159"/>
      <c r="H774" s="159"/>
      <c r="I774" s="84" t="s">
        <v>269</v>
      </c>
      <c r="J774" s="95"/>
      <c r="K774" s="115">
        <f>K775+K793</f>
        <v>67385</v>
      </c>
    </row>
    <row r="775" spans="2:11" ht="35.25" customHeight="1" x14ac:dyDescent="0.2">
      <c r="B775" s="106"/>
      <c r="C775" s="85"/>
      <c r="D775" s="160" t="s">
        <v>270</v>
      </c>
      <c r="E775" s="160"/>
      <c r="F775" s="160"/>
      <c r="G775" s="160"/>
      <c r="H775" s="160"/>
      <c r="I775" s="86" t="s">
        <v>271</v>
      </c>
      <c r="J775" s="96"/>
      <c r="K775" s="116">
        <f>K776+K779+K781+K783+K786+K789+K791</f>
        <v>63385</v>
      </c>
    </row>
    <row r="776" spans="2:11" ht="15" customHeight="1" x14ac:dyDescent="0.2">
      <c r="B776" s="106"/>
      <c r="C776" s="85"/>
      <c r="D776" s="87"/>
      <c r="E776" s="158" t="s">
        <v>272</v>
      </c>
      <c r="F776" s="158"/>
      <c r="G776" s="158"/>
      <c r="H776" s="158"/>
      <c r="I776" s="88" t="s">
        <v>273</v>
      </c>
      <c r="J776" s="97"/>
      <c r="K776" s="117">
        <f>K777+K778</f>
        <v>8818</v>
      </c>
    </row>
    <row r="777" spans="2:11" ht="15" customHeight="1" x14ac:dyDescent="0.2">
      <c r="B777" s="106"/>
      <c r="C777" s="85"/>
      <c r="D777" s="87"/>
      <c r="E777" s="89"/>
      <c r="F777" s="155" t="s">
        <v>504</v>
      </c>
      <c r="G777" s="156"/>
      <c r="H777" s="157"/>
      <c r="I777" s="90" t="s">
        <v>273</v>
      </c>
      <c r="J777" s="98" t="s">
        <v>505</v>
      </c>
      <c r="K777" s="118">
        <v>6000</v>
      </c>
    </row>
    <row r="778" spans="2:11" ht="50.25" customHeight="1" x14ac:dyDescent="0.2">
      <c r="B778" s="106"/>
      <c r="C778" s="85"/>
      <c r="D778" s="87"/>
      <c r="E778" s="89"/>
      <c r="F778" s="155" t="s">
        <v>414</v>
      </c>
      <c r="G778" s="156"/>
      <c r="H778" s="157"/>
      <c r="I778" s="90" t="s">
        <v>273</v>
      </c>
      <c r="J778" s="98" t="s">
        <v>415</v>
      </c>
      <c r="K778" s="118">
        <v>2818</v>
      </c>
    </row>
    <row r="779" spans="2:11" ht="21.75" customHeight="1" x14ac:dyDescent="0.2">
      <c r="B779" s="106"/>
      <c r="C779" s="85"/>
      <c r="D779" s="87"/>
      <c r="E779" s="158" t="s">
        <v>274</v>
      </c>
      <c r="F779" s="158"/>
      <c r="G779" s="158"/>
      <c r="H779" s="158"/>
      <c r="I779" s="88" t="s">
        <v>275</v>
      </c>
      <c r="J779" s="97"/>
      <c r="K779" s="117">
        <f>K780</f>
        <v>10000</v>
      </c>
    </row>
    <row r="780" spans="2:11" ht="38.25" customHeight="1" x14ac:dyDescent="0.2">
      <c r="B780" s="106"/>
      <c r="C780" s="85"/>
      <c r="D780" s="87"/>
      <c r="E780" s="89"/>
      <c r="F780" s="155" t="s">
        <v>370</v>
      </c>
      <c r="G780" s="156"/>
      <c r="H780" s="157"/>
      <c r="I780" s="90" t="s">
        <v>275</v>
      </c>
      <c r="J780" s="98" t="s">
        <v>371</v>
      </c>
      <c r="K780" s="118">
        <v>10000</v>
      </c>
    </row>
    <row r="781" spans="2:11" ht="24" customHeight="1" x14ac:dyDescent="0.2">
      <c r="B781" s="106"/>
      <c r="C781" s="85"/>
      <c r="D781" s="87"/>
      <c r="E781" s="158" t="s">
        <v>276</v>
      </c>
      <c r="F781" s="158"/>
      <c r="G781" s="158"/>
      <c r="H781" s="158"/>
      <c r="I781" s="88" t="s">
        <v>277</v>
      </c>
      <c r="J781" s="97"/>
      <c r="K781" s="117">
        <f>K782</f>
        <v>1000</v>
      </c>
    </row>
    <row r="782" spans="2:11" ht="37.5" customHeight="1" x14ac:dyDescent="0.2">
      <c r="B782" s="106"/>
      <c r="C782" s="85"/>
      <c r="D782" s="87"/>
      <c r="E782" s="89"/>
      <c r="F782" s="155" t="s">
        <v>370</v>
      </c>
      <c r="G782" s="156"/>
      <c r="H782" s="157"/>
      <c r="I782" s="90" t="s">
        <v>277</v>
      </c>
      <c r="J782" s="98" t="s">
        <v>371</v>
      </c>
      <c r="K782" s="118">
        <v>1000</v>
      </c>
    </row>
    <row r="783" spans="2:11" ht="36" customHeight="1" x14ac:dyDescent="0.2">
      <c r="B783" s="106"/>
      <c r="C783" s="85"/>
      <c r="D783" s="87"/>
      <c r="E783" s="158" t="s">
        <v>278</v>
      </c>
      <c r="F783" s="158"/>
      <c r="G783" s="158"/>
      <c r="H783" s="158"/>
      <c r="I783" s="88" t="s">
        <v>279</v>
      </c>
      <c r="J783" s="97"/>
      <c r="K783" s="117">
        <f>K785+K784</f>
        <v>35000</v>
      </c>
    </row>
    <row r="784" spans="2:11" ht="36" customHeight="1" x14ac:dyDescent="0.2">
      <c r="B784" s="106"/>
      <c r="C784" s="85"/>
      <c r="D784" s="87"/>
      <c r="E784" s="89"/>
      <c r="F784" s="127"/>
      <c r="G784" s="172" t="s">
        <v>370</v>
      </c>
      <c r="H784" s="173"/>
      <c r="I784" s="88" t="s">
        <v>279</v>
      </c>
      <c r="J784" s="97">
        <v>244</v>
      </c>
      <c r="K784" s="117">
        <v>10000</v>
      </c>
    </row>
    <row r="785" spans="2:11" ht="34.5" customHeight="1" x14ac:dyDescent="0.2">
      <c r="B785" s="106"/>
      <c r="C785" s="85"/>
      <c r="D785" s="87"/>
      <c r="E785" s="89"/>
      <c r="F785" s="155" t="s">
        <v>414</v>
      </c>
      <c r="G785" s="156"/>
      <c r="H785" s="157"/>
      <c r="I785" s="90" t="s">
        <v>279</v>
      </c>
      <c r="J785" s="98" t="s">
        <v>415</v>
      </c>
      <c r="K785" s="118">
        <v>25000</v>
      </c>
    </row>
    <row r="786" spans="2:11" ht="34.5" customHeight="1" x14ac:dyDescent="0.2">
      <c r="B786" s="106"/>
      <c r="C786" s="85"/>
      <c r="D786" s="87"/>
      <c r="E786" s="158" t="s">
        <v>280</v>
      </c>
      <c r="F786" s="158"/>
      <c r="G786" s="158"/>
      <c r="H786" s="158"/>
      <c r="I786" s="88" t="s">
        <v>281</v>
      </c>
      <c r="J786" s="97"/>
      <c r="K786" s="117">
        <f>K787+K788</f>
        <v>6410</v>
      </c>
    </row>
    <row r="787" spans="2:11" ht="34.5" customHeight="1" x14ac:dyDescent="0.2">
      <c r="B787" s="106"/>
      <c r="C787" s="85"/>
      <c r="D787" s="87"/>
      <c r="E787" s="89"/>
      <c r="F787" s="155" t="s">
        <v>370</v>
      </c>
      <c r="G787" s="156"/>
      <c r="H787" s="157"/>
      <c r="I787" s="90" t="s">
        <v>281</v>
      </c>
      <c r="J787" s="98" t="s">
        <v>371</v>
      </c>
      <c r="K787" s="118">
        <v>5060</v>
      </c>
    </row>
    <row r="788" spans="2:11" ht="48.75" customHeight="1" x14ac:dyDescent="0.2">
      <c r="B788" s="106"/>
      <c r="C788" s="85"/>
      <c r="D788" s="87"/>
      <c r="E788" s="89"/>
      <c r="F788" s="155" t="s">
        <v>414</v>
      </c>
      <c r="G788" s="156"/>
      <c r="H788" s="157"/>
      <c r="I788" s="90" t="s">
        <v>281</v>
      </c>
      <c r="J788" s="98" t="s">
        <v>415</v>
      </c>
      <c r="K788" s="118">
        <v>1350</v>
      </c>
    </row>
    <row r="789" spans="2:11" ht="36.75" customHeight="1" x14ac:dyDescent="0.2">
      <c r="B789" s="106"/>
      <c r="C789" s="85"/>
      <c r="D789" s="87"/>
      <c r="E789" s="158" t="s">
        <v>282</v>
      </c>
      <c r="F789" s="158"/>
      <c r="G789" s="158"/>
      <c r="H789" s="158"/>
      <c r="I789" s="88" t="s">
        <v>283</v>
      </c>
      <c r="J789" s="97"/>
      <c r="K789" s="117">
        <f>K790</f>
        <v>2117</v>
      </c>
    </row>
    <row r="790" spans="2:11" ht="38.25" customHeight="1" x14ac:dyDescent="0.2">
      <c r="B790" s="106"/>
      <c r="C790" s="85"/>
      <c r="D790" s="87"/>
      <c r="E790" s="89"/>
      <c r="F790" s="155" t="s">
        <v>370</v>
      </c>
      <c r="G790" s="156"/>
      <c r="H790" s="157"/>
      <c r="I790" s="90" t="s">
        <v>283</v>
      </c>
      <c r="J790" s="98" t="s">
        <v>371</v>
      </c>
      <c r="K790" s="118">
        <v>2117</v>
      </c>
    </row>
    <row r="791" spans="2:11" ht="38.25" customHeight="1" x14ac:dyDescent="0.2">
      <c r="B791" s="106"/>
      <c r="C791" s="85"/>
      <c r="D791" s="87"/>
      <c r="E791" s="158" t="s">
        <v>284</v>
      </c>
      <c r="F791" s="158"/>
      <c r="G791" s="158"/>
      <c r="H791" s="158"/>
      <c r="I791" s="88" t="s">
        <v>285</v>
      </c>
      <c r="J791" s="97"/>
      <c r="K791" s="117">
        <f>K792</f>
        <v>40</v>
      </c>
    </row>
    <row r="792" spans="2:11" ht="38.25" customHeight="1" x14ac:dyDescent="0.2">
      <c r="B792" s="106"/>
      <c r="C792" s="85"/>
      <c r="D792" s="87"/>
      <c r="E792" s="89"/>
      <c r="F792" s="155" t="s">
        <v>370</v>
      </c>
      <c r="G792" s="156"/>
      <c r="H792" s="157"/>
      <c r="I792" s="90" t="s">
        <v>285</v>
      </c>
      <c r="J792" s="98" t="s">
        <v>371</v>
      </c>
      <c r="K792" s="118">
        <v>40</v>
      </c>
    </row>
    <row r="793" spans="2:11" ht="31.5" customHeight="1" x14ac:dyDescent="0.2">
      <c r="B793" s="106"/>
      <c r="C793" s="85"/>
      <c r="D793" s="160" t="s">
        <v>286</v>
      </c>
      <c r="E793" s="160"/>
      <c r="F793" s="160"/>
      <c r="G793" s="160"/>
      <c r="H793" s="160"/>
      <c r="I793" s="86" t="s">
        <v>287</v>
      </c>
      <c r="J793" s="96"/>
      <c r="K793" s="116">
        <f>K794</f>
        <v>4000</v>
      </c>
    </row>
    <row r="794" spans="2:11" ht="35.25" customHeight="1" x14ac:dyDescent="0.2">
      <c r="B794" s="106"/>
      <c r="C794" s="85"/>
      <c r="D794" s="87"/>
      <c r="E794" s="158" t="s">
        <v>288</v>
      </c>
      <c r="F794" s="158"/>
      <c r="G794" s="158"/>
      <c r="H794" s="158"/>
      <c r="I794" s="88" t="s">
        <v>289</v>
      </c>
      <c r="J794" s="97"/>
      <c r="K794" s="117">
        <f>K795</f>
        <v>4000</v>
      </c>
    </row>
    <row r="795" spans="2:11" ht="32.25" customHeight="1" x14ac:dyDescent="0.2">
      <c r="B795" s="106"/>
      <c r="C795" s="85"/>
      <c r="D795" s="87"/>
      <c r="E795" s="89"/>
      <c r="F795" s="155" t="s">
        <v>370</v>
      </c>
      <c r="G795" s="156"/>
      <c r="H795" s="157"/>
      <c r="I795" s="90" t="s">
        <v>289</v>
      </c>
      <c r="J795" s="98" t="s">
        <v>371</v>
      </c>
      <c r="K795" s="118">
        <v>4000</v>
      </c>
    </row>
    <row r="796" spans="2:11" ht="36.75" customHeight="1" x14ac:dyDescent="0.2">
      <c r="B796" s="106"/>
      <c r="C796" s="159" t="s">
        <v>290</v>
      </c>
      <c r="D796" s="159"/>
      <c r="E796" s="159"/>
      <c r="F796" s="159"/>
      <c r="G796" s="159"/>
      <c r="H796" s="159"/>
      <c r="I796" s="84" t="s">
        <v>291</v>
      </c>
      <c r="J796" s="95"/>
      <c r="K796" s="115">
        <f>K797</f>
        <v>58340</v>
      </c>
    </row>
    <row r="797" spans="2:11" ht="37.5" customHeight="1" x14ac:dyDescent="0.2">
      <c r="B797" s="106"/>
      <c r="C797" s="85"/>
      <c r="D797" s="160" t="s">
        <v>292</v>
      </c>
      <c r="E797" s="160"/>
      <c r="F797" s="160"/>
      <c r="G797" s="160"/>
      <c r="H797" s="160"/>
      <c r="I797" s="86" t="s">
        <v>293</v>
      </c>
      <c r="J797" s="96"/>
      <c r="K797" s="116">
        <f>K798++K800+K802+K804</f>
        <v>58340</v>
      </c>
    </row>
    <row r="798" spans="2:11" ht="20.25" customHeight="1" x14ac:dyDescent="0.2">
      <c r="B798" s="106"/>
      <c r="C798" s="85"/>
      <c r="D798" s="87"/>
      <c r="E798" s="158" t="s">
        <v>294</v>
      </c>
      <c r="F798" s="158"/>
      <c r="G798" s="158"/>
      <c r="H798" s="158"/>
      <c r="I798" s="88" t="s">
        <v>295</v>
      </c>
      <c r="J798" s="97"/>
      <c r="K798" s="117">
        <f>K799</f>
        <v>10000</v>
      </c>
    </row>
    <row r="799" spans="2:11" ht="36" customHeight="1" x14ac:dyDescent="0.2">
      <c r="B799" s="106"/>
      <c r="C799" s="85"/>
      <c r="D799" s="87"/>
      <c r="E799" s="89"/>
      <c r="F799" s="155" t="s">
        <v>370</v>
      </c>
      <c r="G799" s="156"/>
      <c r="H799" s="157"/>
      <c r="I799" s="90" t="s">
        <v>295</v>
      </c>
      <c r="J799" s="98" t="s">
        <v>371</v>
      </c>
      <c r="K799" s="118">
        <v>10000</v>
      </c>
    </row>
    <row r="800" spans="2:11" ht="40.5" customHeight="1" x14ac:dyDescent="0.2">
      <c r="B800" s="106"/>
      <c r="C800" s="85"/>
      <c r="D800" s="87"/>
      <c r="E800" s="158" t="s">
        <v>296</v>
      </c>
      <c r="F800" s="158"/>
      <c r="G800" s="158"/>
      <c r="H800" s="158"/>
      <c r="I800" s="88" t="s">
        <v>297</v>
      </c>
      <c r="J800" s="97"/>
      <c r="K800" s="117">
        <f>K801</f>
        <v>19700</v>
      </c>
    </row>
    <row r="801" spans="2:11" ht="33.75" customHeight="1" x14ac:dyDescent="0.2">
      <c r="B801" s="106"/>
      <c r="C801" s="85"/>
      <c r="D801" s="87"/>
      <c r="E801" s="89"/>
      <c r="F801" s="155" t="s">
        <v>370</v>
      </c>
      <c r="G801" s="156"/>
      <c r="H801" s="157"/>
      <c r="I801" s="90" t="s">
        <v>297</v>
      </c>
      <c r="J801" s="98" t="s">
        <v>371</v>
      </c>
      <c r="K801" s="118">
        <v>19700</v>
      </c>
    </row>
    <row r="802" spans="2:11" ht="21" customHeight="1" x14ac:dyDescent="0.2">
      <c r="B802" s="106"/>
      <c r="C802" s="85"/>
      <c r="D802" s="87"/>
      <c r="E802" s="158" t="s">
        <v>298</v>
      </c>
      <c r="F802" s="158"/>
      <c r="G802" s="158"/>
      <c r="H802" s="158"/>
      <c r="I802" s="88" t="s">
        <v>299</v>
      </c>
      <c r="J802" s="97"/>
      <c r="K802" s="117">
        <f>K803</f>
        <v>7000</v>
      </c>
    </row>
    <row r="803" spans="2:11" ht="36.75" customHeight="1" x14ac:dyDescent="0.2">
      <c r="B803" s="106"/>
      <c r="C803" s="85"/>
      <c r="D803" s="87"/>
      <c r="E803" s="89"/>
      <c r="F803" s="155" t="s">
        <v>598</v>
      </c>
      <c r="G803" s="156"/>
      <c r="H803" s="157"/>
      <c r="I803" s="90" t="s">
        <v>299</v>
      </c>
      <c r="J803" s="98" t="s">
        <v>599</v>
      </c>
      <c r="K803" s="118">
        <v>7000</v>
      </c>
    </row>
    <row r="804" spans="2:11" ht="36" customHeight="1" x14ac:dyDescent="0.2">
      <c r="B804" s="106"/>
      <c r="C804" s="85"/>
      <c r="D804" s="87"/>
      <c r="E804" s="158" t="s">
        <v>300</v>
      </c>
      <c r="F804" s="158"/>
      <c r="G804" s="158"/>
      <c r="H804" s="158"/>
      <c r="I804" s="88" t="s">
        <v>301</v>
      </c>
      <c r="J804" s="97"/>
      <c r="K804" s="117">
        <f>K805</f>
        <v>21640</v>
      </c>
    </row>
    <row r="805" spans="2:11" ht="36" customHeight="1" x14ac:dyDescent="0.2">
      <c r="B805" s="106"/>
      <c r="C805" s="85"/>
      <c r="D805" s="87"/>
      <c r="E805" s="89"/>
      <c r="F805" s="155" t="s">
        <v>598</v>
      </c>
      <c r="G805" s="156"/>
      <c r="H805" s="157"/>
      <c r="I805" s="90" t="s">
        <v>301</v>
      </c>
      <c r="J805" s="98" t="s">
        <v>599</v>
      </c>
      <c r="K805" s="118">
        <v>21640</v>
      </c>
    </row>
    <row r="806" spans="2:11" ht="33.75" customHeight="1" x14ac:dyDescent="0.2">
      <c r="B806" s="106"/>
      <c r="C806" s="159" t="s">
        <v>302</v>
      </c>
      <c r="D806" s="159"/>
      <c r="E806" s="159"/>
      <c r="F806" s="159"/>
      <c r="G806" s="159"/>
      <c r="H806" s="159"/>
      <c r="I806" s="84" t="s">
        <v>303</v>
      </c>
      <c r="J806" s="95"/>
      <c r="K806" s="115">
        <f>K807</f>
        <v>25854.5</v>
      </c>
    </row>
    <row r="807" spans="2:11" ht="35.25" customHeight="1" x14ac:dyDescent="0.2">
      <c r="B807" s="106"/>
      <c r="C807" s="85"/>
      <c r="D807" s="160" t="s">
        <v>304</v>
      </c>
      <c r="E807" s="160"/>
      <c r="F807" s="160"/>
      <c r="G807" s="160"/>
      <c r="H807" s="160"/>
      <c r="I807" s="86" t="s">
        <v>305</v>
      </c>
      <c r="J807" s="96"/>
      <c r="K807" s="116">
        <f>K808+K810+K813</f>
        <v>25854.5</v>
      </c>
    </row>
    <row r="808" spans="2:11" ht="23.25" customHeight="1" x14ac:dyDescent="0.2">
      <c r="B808" s="106"/>
      <c r="C808" s="85"/>
      <c r="D808" s="87"/>
      <c r="E808" s="158" t="s">
        <v>306</v>
      </c>
      <c r="F808" s="158"/>
      <c r="G808" s="158"/>
      <c r="H808" s="158"/>
      <c r="I808" s="88" t="s">
        <v>307</v>
      </c>
      <c r="J808" s="97"/>
      <c r="K808" s="117">
        <f>K809</f>
        <v>535</v>
      </c>
    </row>
    <row r="809" spans="2:11" ht="35.25" customHeight="1" x14ac:dyDescent="0.2">
      <c r="B809" s="106"/>
      <c r="C809" s="85"/>
      <c r="D809" s="87"/>
      <c r="E809" s="89"/>
      <c r="F809" s="155" t="s">
        <v>370</v>
      </c>
      <c r="G809" s="156"/>
      <c r="H809" s="157"/>
      <c r="I809" s="90" t="s">
        <v>307</v>
      </c>
      <c r="J809" s="98" t="s">
        <v>371</v>
      </c>
      <c r="K809" s="118">
        <v>535</v>
      </c>
    </row>
    <row r="810" spans="2:11" ht="33" customHeight="1" x14ac:dyDescent="0.2">
      <c r="B810" s="106"/>
      <c r="C810" s="85"/>
      <c r="D810" s="87"/>
      <c r="E810" s="158" t="s">
        <v>602</v>
      </c>
      <c r="F810" s="158"/>
      <c r="G810" s="158"/>
      <c r="H810" s="158"/>
      <c r="I810" s="88" t="s">
        <v>603</v>
      </c>
      <c r="J810" s="97"/>
      <c r="K810" s="117">
        <f>K811+K812</f>
        <v>25249.5</v>
      </c>
    </row>
    <row r="811" spans="2:11" ht="41.25" customHeight="1" x14ac:dyDescent="0.2">
      <c r="B811" s="106"/>
      <c r="C811" s="85"/>
      <c r="D811" s="87"/>
      <c r="E811" s="89"/>
      <c r="F811" s="155" t="s">
        <v>370</v>
      </c>
      <c r="G811" s="156"/>
      <c r="H811" s="157"/>
      <c r="I811" s="90" t="s">
        <v>603</v>
      </c>
      <c r="J811" s="98" t="s">
        <v>371</v>
      </c>
      <c r="K811" s="118">
        <v>24249.5</v>
      </c>
    </row>
    <row r="812" spans="2:11" ht="58.5" customHeight="1" x14ac:dyDescent="0.2">
      <c r="B812" s="106"/>
      <c r="C812" s="85"/>
      <c r="D812" s="87"/>
      <c r="E812" s="89"/>
      <c r="F812" s="124"/>
      <c r="G812" s="170" t="s">
        <v>414</v>
      </c>
      <c r="H812" s="171"/>
      <c r="I812" s="90" t="s">
        <v>603</v>
      </c>
      <c r="J812" s="98">
        <v>611</v>
      </c>
      <c r="K812" s="118">
        <v>1000</v>
      </c>
    </row>
    <row r="813" spans="2:11" ht="45.75" customHeight="1" x14ac:dyDescent="0.2">
      <c r="B813" s="106"/>
      <c r="C813" s="85"/>
      <c r="D813" s="87"/>
      <c r="E813" s="158" t="s">
        <v>604</v>
      </c>
      <c r="F813" s="158"/>
      <c r="G813" s="158"/>
      <c r="H813" s="158"/>
      <c r="I813" s="88" t="s">
        <v>605</v>
      </c>
      <c r="J813" s="97"/>
      <c r="K813" s="117">
        <f>K814</f>
        <v>70</v>
      </c>
    </row>
    <row r="814" spans="2:11" ht="40.5" customHeight="1" x14ac:dyDescent="0.2">
      <c r="B814" s="106"/>
      <c r="C814" s="85"/>
      <c r="D814" s="87"/>
      <c r="E814" s="89"/>
      <c r="F814" s="155" t="s">
        <v>370</v>
      </c>
      <c r="G814" s="156"/>
      <c r="H814" s="157"/>
      <c r="I814" s="90" t="s">
        <v>605</v>
      </c>
      <c r="J814" s="98" t="s">
        <v>371</v>
      </c>
      <c r="K814" s="118">
        <v>70</v>
      </c>
    </row>
    <row r="815" spans="2:11" ht="35.25" customHeight="1" x14ac:dyDescent="0.2">
      <c r="B815" s="161" t="s">
        <v>606</v>
      </c>
      <c r="C815" s="162"/>
      <c r="D815" s="162"/>
      <c r="E815" s="162"/>
      <c r="F815" s="162"/>
      <c r="G815" s="162"/>
      <c r="H815" s="162"/>
      <c r="I815" s="111" t="s">
        <v>607</v>
      </c>
      <c r="J815" s="112"/>
      <c r="K815" s="114">
        <f>K816+K838+K846</f>
        <v>326921.19999999995</v>
      </c>
    </row>
    <row r="816" spans="2:11" ht="36.75" customHeight="1" x14ac:dyDescent="0.2">
      <c r="B816" s="106"/>
      <c r="C816" s="159" t="s">
        <v>608</v>
      </c>
      <c r="D816" s="159"/>
      <c r="E816" s="159"/>
      <c r="F816" s="159"/>
      <c r="G816" s="159"/>
      <c r="H816" s="159"/>
      <c r="I816" s="84" t="s">
        <v>609</v>
      </c>
      <c r="J816" s="95"/>
      <c r="K816" s="115">
        <f>K817+K826+K829</f>
        <v>226538.8</v>
      </c>
    </row>
    <row r="817" spans="2:11" ht="36.75" customHeight="1" x14ac:dyDescent="0.2">
      <c r="B817" s="106"/>
      <c r="C817" s="85"/>
      <c r="D817" s="160" t="s">
        <v>610</v>
      </c>
      <c r="E817" s="160"/>
      <c r="F817" s="160"/>
      <c r="G817" s="160"/>
      <c r="H817" s="160"/>
      <c r="I817" s="86" t="s">
        <v>611</v>
      </c>
      <c r="J817" s="96"/>
      <c r="K817" s="116">
        <f>K818+K820+K822+K824</f>
        <v>151606.6</v>
      </c>
    </row>
    <row r="818" spans="2:11" ht="66" customHeight="1" x14ac:dyDescent="0.2">
      <c r="B818" s="106"/>
      <c r="C818" s="85"/>
      <c r="D818" s="87"/>
      <c r="E818" s="158" t="s">
        <v>612</v>
      </c>
      <c r="F818" s="158"/>
      <c r="G818" s="158"/>
      <c r="H818" s="158"/>
      <c r="I818" s="88" t="s">
        <v>613</v>
      </c>
      <c r="J818" s="97"/>
      <c r="K818" s="117">
        <f>K819</f>
        <v>60970</v>
      </c>
    </row>
    <row r="819" spans="2:11" ht="50.25" customHeight="1" x14ac:dyDescent="0.2">
      <c r="B819" s="106"/>
      <c r="C819" s="85"/>
      <c r="D819" s="87"/>
      <c r="E819" s="89"/>
      <c r="F819" s="155" t="s">
        <v>414</v>
      </c>
      <c r="G819" s="156"/>
      <c r="H819" s="157"/>
      <c r="I819" s="90" t="s">
        <v>613</v>
      </c>
      <c r="J819" s="98" t="s">
        <v>415</v>
      </c>
      <c r="K819" s="118">
        <v>60970</v>
      </c>
    </row>
    <row r="820" spans="2:11" ht="44.25" customHeight="1" x14ac:dyDescent="0.2">
      <c r="B820" s="106"/>
      <c r="C820" s="85"/>
      <c r="D820" s="87"/>
      <c r="E820" s="158" t="s">
        <v>614</v>
      </c>
      <c r="F820" s="158"/>
      <c r="G820" s="158"/>
      <c r="H820" s="158"/>
      <c r="I820" s="88" t="s">
        <v>615</v>
      </c>
      <c r="J820" s="97"/>
      <c r="K820" s="117">
        <f>K821</f>
        <v>74545.899999999994</v>
      </c>
    </row>
    <row r="821" spans="2:11" ht="36" customHeight="1" x14ac:dyDescent="0.2">
      <c r="B821" s="106"/>
      <c r="C821" s="85"/>
      <c r="D821" s="87"/>
      <c r="E821" s="89"/>
      <c r="F821" s="155" t="s">
        <v>370</v>
      </c>
      <c r="G821" s="156"/>
      <c r="H821" s="157"/>
      <c r="I821" s="90" t="s">
        <v>615</v>
      </c>
      <c r="J821" s="98" t="s">
        <v>371</v>
      </c>
      <c r="K821" s="118">
        <v>74545.899999999994</v>
      </c>
    </row>
    <row r="822" spans="2:11" ht="66.75" customHeight="1" x14ac:dyDescent="0.2">
      <c r="B822" s="106"/>
      <c r="C822" s="85"/>
      <c r="D822" s="87"/>
      <c r="E822" s="158" t="s">
        <v>616</v>
      </c>
      <c r="F822" s="158"/>
      <c r="G822" s="158"/>
      <c r="H822" s="158"/>
      <c r="I822" s="88" t="s">
        <v>617</v>
      </c>
      <c r="J822" s="97"/>
      <c r="K822" s="117">
        <f>K823</f>
        <v>10000</v>
      </c>
    </row>
    <row r="823" spans="2:11" ht="52.5" customHeight="1" x14ac:dyDescent="0.2">
      <c r="B823" s="106"/>
      <c r="C823" s="85"/>
      <c r="D823" s="87"/>
      <c r="E823" s="89"/>
      <c r="F823" s="155" t="s">
        <v>414</v>
      </c>
      <c r="G823" s="156"/>
      <c r="H823" s="157"/>
      <c r="I823" s="90" t="s">
        <v>617</v>
      </c>
      <c r="J823" s="98" t="s">
        <v>415</v>
      </c>
      <c r="K823" s="118">
        <v>10000</v>
      </c>
    </row>
    <row r="824" spans="2:11" ht="50.25" customHeight="1" x14ac:dyDescent="0.2">
      <c r="B824" s="106"/>
      <c r="C824" s="85"/>
      <c r="D824" s="87"/>
      <c r="E824" s="158" t="s">
        <v>618</v>
      </c>
      <c r="F824" s="158"/>
      <c r="G824" s="158"/>
      <c r="H824" s="158"/>
      <c r="I824" s="88" t="s">
        <v>619</v>
      </c>
      <c r="J824" s="97"/>
      <c r="K824" s="117">
        <f>K825</f>
        <v>6090.7</v>
      </c>
    </row>
    <row r="825" spans="2:11" ht="49.5" customHeight="1" x14ac:dyDescent="0.2">
      <c r="B825" s="106"/>
      <c r="C825" s="85"/>
      <c r="D825" s="87"/>
      <c r="E825" s="89"/>
      <c r="F825" s="155" t="s">
        <v>414</v>
      </c>
      <c r="G825" s="156"/>
      <c r="H825" s="157"/>
      <c r="I825" s="90" t="s">
        <v>619</v>
      </c>
      <c r="J825" s="98" t="s">
        <v>415</v>
      </c>
      <c r="K825" s="118">
        <v>6090.7</v>
      </c>
    </row>
    <row r="826" spans="2:11" ht="21" customHeight="1" x14ac:dyDescent="0.2">
      <c r="B826" s="106"/>
      <c r="C826" s="85"/>
      <c r="D826" s="160" t="s">
        <v>620</v>
      </c>
      <c r="E826" s="160"/>
      <c r="F826" s="160"/>
      <c r="G826" s="160"/>
      <c r="H826" s="160"/>
      <c r="I826" s="86" t="s">
        <v>621</v>
      </c>
      <c r="J826" s="96"/>
      <c r="K826" s="116">
        <f>K827</f>
        <v>22350</v>
      </c>
    </row>
    <row r="827" spans="2:11" ht="64.5" customHeight="1" x14ac:dyDescent="0.2">
      <c r="B827" s="106"/>
      <c r="C827" s="85"/>
      <c r="D827" s="87"/>
      <c r="E827" s="158" t="s">
        <v>622</v>
      </c>
      <c r="F827" s="158"/>
      <c r="G827" s="158"/>
      <c r="H827" s="158"/>
      <c r="I827" s="88" t="s">
        <v>623</v>
      </c>
      <c r="J827" s="97"/>
      <c r="K827" s="117">
        <f>K828</f>
        <v>22350</v>
      </c>
    </row>
    <row r="828" spans="2:11" ht="48.75" customHeight="1" x14ac:dyDescent="0.2">
      <c r="B828" s="106"/>
      <c r="C828" s="85"/>
      <c r="D828" s="87"/>
      <c r="E828" s="89"/>
      <c r="F828" s="155" t="s">
        <v>414</v>
      </c>
      <c r="G828" s="156"/>
      <c r="H828" s="157"/>
      <c r="I828" s="90" t="s">
        <v>623</v>
      </c>
      <c r="J828" s="98" t="s">
        <v>415</v>
      </c>
      <c r="K828" s="118">
        <v>22350</v>
      </c>
    </row>
    <row r="829" spans="2:11" ht="34.5" customHeight="1" x14ac:dyDescent="0.2">
      <c r="B829" s="106"/>
      <c r="C829" s="85"/>
      <c r="D829" s="160" t="s">
        <v>624</v>
      </c>
      <c r="E829" s="160"/>
      <c r="F829" s="160"/>
      <c r="G829" s="160"/>
      <c r="H829" s="160"/>
      <c r="I829" s="86" t="s">
        <v>625</v>
      </c>
      <c r="J829" s="96"/>
      <c r="K829" s="116">
        <f>K830+K832+K834+K836</f>
        <v>52582.2</v>
      </c>
    </row>
    <row r="830" spans="2:11" ht="32.25" customHeight="1" x14ac:dyDescent="0.2">
      <c r="B830" s="106"/>
      <c r="C830" s="85"/>
      <c r="D830" s="87"/>
      <c r="E830" s="158" t="s">
        <v>626</v>
      </c>
      <c r="F830" s="158"/>
      <c r="G830" s="158"/>
      <c r="H830" s="158"/>
      <c r="I830" s="88" t="s">
        <v>627</v>
      </c>
      <c r="J830" s="97"/>
      <c r="K830" s="117">
        <f>K831</f>
        <v>32500</v>
      </c>
    </row>
    <row r="831" spans="2:11" ht="36.75" customHeight="1" x14ac:dyDescent="0.2">
      <c r="B831" s="106"/>
      <c r="C831" s="85"/>
      <c r="D831" s="87"/>
      <c r="E831" s="89"/>
      <c r="F831" s="155" t="s">
        <v>370</v>
      </c>
      <c r="G831" s="156"/>
      <c r="H831" s="157"/>
      <c r="I831" s="90" t="s">
        <v>627</v>
      </c>
      <c r="J831" s="98" t="s">
        <v>371</v>
      </c>
      <c r="K831" s="118">
        <v>32500</v>
      </c>
    </row>
    <row r="832" spans="2:11" ht="30.75" customHeight="1" x14ac:dyDescent="0.2">
      <c r="B832" s="106"/>
      <c r="C832" s="85"/>
      <c r="D832" s="87"/>
      <c r="E832" s="158" t="s">
        <v>628</v>
      </c>
      <c r="F832" s="158"/>
      <c r="G832" s="158"/>
      <c r="H832" s="158"/>
      <c r="I832" s="88" t="s">
        <v>629</v>
      </c>
      <c r="J832" s="97"/>
      <c r="K832" s="117">
        <f>K833</f>
        <v>3854.6</v>
      </c>
    </row>
    <row r="833" spans="2:11" ht="39.75" customHeight="1" x14ac:dyDescent="0.2">
      <c r="B833" s="106"/>
      <c r="C833" s="85"/>
      <c r="D833" s="87"/>
      <c r="E833" s="89"/>
      <c r="F833" s="155" t="s">
        <v>370</v>
      </c>
      <c r="G833" s="156"/>
      <c r="H833" s="157"/>
      <c r="I833" s="90" t="s">
        <v>629</v>
      </c>
      <c r="J833" s="98" t="s">
        <v>371</v>
      </c>
      <c r="K833" s="118">
        <v>3854.6</v>
      </c>
    </row>
    <row r="834" spans="2:11" ht="48.75" customHeight="1" x14ac:dyDescent="0.2">
      <c r="B834" s="106"/>
      <c r="C834" s="85"/>
      <c r="D834" s="87"/>
      <c r="E834" s="158" t="s">
        <v>630</v>
      </c>
      <c r="F834" s="158"/>
      <c r="G834" s="158"/>
      <c r="H834" s="158"/>
      <c r="I834" s="88" t="s">
        <v>631</v>
      </c>
      <c r="J834" s="97"/>
      <c r="K834" s="117">
        <f>K835</f>
        <v>16000</v>
      </c>
    </row>
    <row r="835" spans="2:11" ht="50.25" customHeight="1" x14ac:dyDescent="0.2">
      <c r="B835" s="106"/>
      <c r="C835" s="85"/>
      <c r="D835" s="87"/>
      <c r="E835" s="89"/>
      <c r="F835" s="155" t="s">
        <v>414</v>
      </c>
      <c r="G835" s="156"/>
      <c r="H835" s="157"/>
      <c r="I835" s="90" t="s">
        <v>631</v>
      </c>
      <c r="J835" s="98" t="s">
        <v>415</v>
      </c>
      <c r="K835" s="118">
        <v>16000</v>
      </c>
    </row>
    <row r="836" spans="2:11" ht="50.25" customHeight="1" x14ac:dyDescent="0.2">
      <c r="B836" s="106"/>
      <c r="C836" s="85"/>
      <c r="D836" s="87"/>
      <c r="E836" s="89"/>
      <c r="F836" s="124"/>
      <c r="G836" s="170" t="s">
        <v>1008</v>
      </c>
      <c r="H836" s="171"/>
      <c r="I836" s="90">
        <v>1510302060</v>
      </c>
      <c r="J836" s="98"/>
      <c r="K836" s="118">
        <f>K837</f>
        <v>227.6</v>
      </c>
    </row>
    <row r="837" spans="2:11" ht="40.5" customHeight="1" x14ac:dyDescent="0.2">
      <c r="B837" s="106"/>
      <c r="C837" s="85"/>
      <c r="D837" s="87"/>
      <c r="E837" s="89"/>
      <c r="F837" s="124"/>
      <c r="G837" s="170" t="s">
        <v>370</v>
      </c>
      <c r="H837" s="171"/>
      <c r="I837" s="90">
        <v>1510302060</v>
      </c>
      <c r="J837" s="98">
        <v>244</v>
      </c>
      <c r="K837" s="118">
        <v>227.6</v>
      </c>
    </row>
    <row r="838" spans="2:11" ht="20.25" customHeight="1" x14ac:dyDescent="0.2">
      <c r="B838" s="106"/>
      <c r="C838" s="159" t="s">
        <v>632</v>
      </c>
      <c r="D838" s="159"/>
      <c r="E838" s="159"/>
      <c r="F838" s="159"/>
      <c r="G838" s="159"/>
      <c r="H838" s="159"/>
      <c r="I838" s="84" t="s">
        <v>633</v>
      </c>
      <c r="J838" s="95"/>
      <c r="K838" s="115">
        <f>K839</f>
        <v>9040</v>
      </c>
    </row>
    <row r="839" spans="2:11" ht="34.5" customHeight="1" x14ac:dyDescent="0.2">
      <c r="B839" s="106"/>
      <c r="C839" s="85"/>
      <c r="D839" s="160" t="s">
        <v>634</v>
      </c>
      <c r="E839" s="160"/>
      <c r="F839" s="160"/>
      <c r="G839" s="160"/>
      <c r="H839" s="160"/>
      <c r="I839" s="86" t="s">
        <v>635</v>
      </c>
      <c r="J839" s="96"/>
      <c r="K839" s="116">
        <f>K840+K842+K844</f>
        <v>9040</v>
      </c>
    </row>
    <row r="840" spans="2:11" ht="55.5" customHeight="1" x14ac:dyDescent="0.2">
      <c r="B840" s="106"/>
      <c r="C840" s="85"/>
      <c r="D840" s="87"/>
      <c r="E840" s="158" t="s">
        <v>636</v>
      </c>
      <c r="F840" s="158"/>
      <c r="G840" s="158"/>
      <c r="H840" s="158"/>
      <c r="I840" s="88" t="s">
        <v>637</v>
      </c>
      <c r="J840" s="97"/>
      <c r="K840" s="117">
        <f>K841</f>
        <v>3500</v>
      </c>
    </row>
    <row r="841" spans="2:11" ht="37.5" customHeight="1" x14ac:dyDescent="0.2">
      <c r="B841" s="106"/>
      <c r="C841" s="85"/>
      <c r="D841" s="87"/>
      <c r="E841" s="89"/>
      <c r="F841" s="155" t="s">
        <v>370</v>
      </c>
      <c r="G841" s="156"/>
      <c r="H841" s="157"/>
      <c r="I841" s="90" t="s">
        <v>637</v>
      </c>
      <c r="J841" s="98" t="s">
        <v>371</v>
      </c>
      <c r="K841" s="118">
        <v>3500</v>
      </c>
    </row>
    <row r="842" spans="2:11" ht="55.5" customHeight="1" x14ac:dyDescent="0.2">
      <c r="B842" s="106"/>
      <c r="C842" s="85"/>
      <c r="D842" s="87"/>
      <c r="E842" s="89"/>
      <c r="F842" s="145"/>
      <c r="G842" s="170" t="s">
        <v>1043</v>
      </c>
      <c r="H842" s="171"/>
      <c r="I842" s="90">
        <v>1520102020</v>
      </c>
      <c r="J842" s="98"/>
      <c r="K842" s="118">
        <f>K843</f>
        <v>540</v>
      </c>
    </row>
    <row r="843" spans="2:11" ht="37.5" customHeight="1" x14ac:dyDescent="0.2">
      <c r="B843" s="106"/>
      <c r="C843" s="85"/>
      <c r="D843" s="87"/>
      <c r="E843" s="89"/>
      <c r="F843" s="145"/>
      <c r="G843" s="170" t="s">
        <v>370</v>
      </c>
      <c r="H843" s="171"/>
      <c r="I843" s="90">
        <v>1520102020</v>
      </c>
      <c r="J843" s="98">
        <v>244</v>
      </c>
      <c r="K843" s="118">
        <v>540</v>
      </c>
    </row>
    <row r="844" spans="2:11" ht="37.5" customHeight="1" x14ac:dyDescent="0.2">
      <c r="B844" s="106"/>
      <c r="C844" s="85"/>
      <c r="D844" s="87"/>
      <c r="E844" s="89"/>
      <c r="F844" s="145"/>
      <c r="G844" s="170" t="s">
        <v>1044</v>
      </c>
      <c r="H844" s="171"/>
      <c r="I844" s="90">
        <v>1520102040</v>
      </c>
      <c r="J844" s="98"/>
      <c r="K844" s="118">
        <f>K845</f>
        <v>5000</v>
      </c>
    </row>
    <row r="845" spans="2:11" ht="37.5" customHeight="1" x14ac:dyDescent="0.2">
      <c r="B845" s="106"/>
      <c r="C845" s="85"/>
      <c r="D845" s="87"/>
      <c r="E845" s="89"/>
      <c r="F845" s="145"/>
      <c r="G845" s="170" t="s">
        <v>370</v>
      </c>
      <c r="H845" s="171"/>
      <c r="I845" s="90">
        <v>1520102040</v>
      </c>
      <c r="J845" s="98">
        <v>244</v>
      </c>
      <c r="K845" s="118">
        <v>5000</v>
      </c>
    </row>
    <row r="846" spans="2:11" ht="24.75" customHeight="1" x14ac:dyDescent="0.2">
      <c r="B846" s="106"/>
      <c r="C846" s="159" t="s">
        <v>638</v>
      </c>
      <c r="D846" s="159"/>
      <c r="E846" s="159"/>
      <c r="F846" s="159"/>
      <c r="G846" s="159"/>
      <c r="H846" s="159"/>
      <c r="I846" s="84" t="s">
        <v>639</v>
      </c>
      <c r="J846" s="95"/>
      <c r="K846" s="115">
        <f>K847+K854</f>
        <v>91342.399999999994</v>
      </c>
    </row>
    <row r="847" spans="2:11" ht="19.5" customHeight="1" x14ac:dyDescent="0.2">
      <c r="B847" s="106"/>
      <c r="C847" s="85"/>
      <c r="D847" s="160" t="s">
        <v>640</v>
      </c>
      <c r="E847" s="160"/>
      <c r="F847" s="160"/>
      <c r="G847" s="160"/>
      <c r="H847" s="160"/>
      <c r="I847" s="86" t="s">
        <v>641</v>
      </c>
      <c r="J847" s="96"/>
      <c r="K847" s="116">
        <f>K848+K850+K852</f>
        <v>32695.4</v>
      </c>
    </row>
    <row r="848" spans="2:11" ht="50.25" customHeight="1" x14ac:dyDescent="0.2">
      <c r="B848" s="106"/>
      <c r="C848" s="85"/>
      <c r="D848" s="87"/>
      <c r="E848" s="158" t="s">
        <v>642</v>
      </c>
      <c r="F848" s="158"/>
      <c r="G848" s="158"/>
      <c r="H848" s="158"/>
      <c r="I848" s="88" t="s">
        <v>643</v>
      </c>
      <c r="J848" s="97"/>
      <c r="K848" s="117">
        <f>K849</f>
        <v>28452.400000000001</v>
      </c>
    </row>
    <row r="849" spans="2:11" ht="36" customHeight="1" x14ac:dyDescent="0.2">
      <c r="B849" s="106"/>
      <c r="C849" s="85"/>
      <c r="D849" s="87"/>
      <c r="E849" s="89"/>
      <c r="F849" s="155" t="s">
        <v>370</v>
      </c>
      <c r="G849" s="156"/>
      <c r="H849" s="157"/>
      <c r="I849" s="90" t="s">
        <v>643</v>
      </c>
      <c r="J849" s="98" t="s">
        <v>371</v>
      </c>
      <c r="K849" s="118">
        <v>28452.400000000001</v>
      </c>
    </row>
    <row r="850" spans="2:11" ht="33" customHeight="1" x14ac:dyDescent="0.2">
      <c r="B850" s="106"/>
      <c r="C850" s="85"/>
      <c r="D850" s="87"/>
      <c r="E850" s="158" t="s">
        <v>644</v>
      </c>
      <c r="F850" s="158"/>
      <c r="G850" s="158"/>
      <c r="H850" s="158"/>
      <c r="I850" s="88" t="s">
        <v>645</v>
      </c>
      <c r="J850" s="97"/>
      <c r="K850" s="117">
        <f>K851</f>
        <v>3743</v>
      </c>
    </row>
    <row r="851" spans="2:11" ht="43.5" customHeight="1" x14ac:dyDescent="0.2">
      <c r="B851" s="106"/>
      <c r="C851" s="85"/>
      <c r="D851" s="87"/>
      <c r="E851" s="89"/>
      <c r="F851" s="155" t="s">
        <v>844</v>
      </c>
      <c r="G851" s="156"/>
      <c r="H851" s="157"/>
      <c r="I851" s="90" t="s">
        <v>645</v>
      </c>
      <c r="J851" s="98" t="s">
        <v>845</v>
      </c>
      <c r="K851" s="118">
        <v>3743</v>
      </c>
    </row>
    <row r="852" spans="2:11" ht="43.5" customHeight="1" x14ac:dyDescent="0.2">
      <c r="B852" s="106"/>
      <c r="C852" s="85"/>
      <c r="D852" s="87"/>
      <c r="E852" s="89"/>
      <c r="F852" s="139"/>
      <c r="G852" s="170" t="s">
        <v>1035</v>
      </c>
      <c r="H852" s="171"/>
      <c r="I852" s="90">
        <v>1530104020</v>
      </c>
      <c r="J852" s="98"/>
      <c r="K852" s="118">
        <f>K853</f>
        <v>500</v>
      </c>
    </row>
    <row r="853" spans="2:11" ht="43.5" customHeight="1" x14ac:dyDescent="0.2">
      <c r="B853" s="106"/>
      <c r="C853" s="85"/>
      <c r="D853" s="87"/>
      <c r="E853" s="89"/>
      <c r="F853" s="139"/>
      <c r="G853" s="170" t="s">
        <v>844</v>
      </c>
      <c r="H853" s="171"/>
      <c r="I853" s="90">
        <v>1530104020</v>
      </c>
      <c r="J853" s="98">
        <v>243</v>
      </c>
      <c r="K853" s="118">
        <v>500</v>
      </c>
    </row>
    <row r="854" spans="2:11" ht="48.75" customHeight="1" x14ac:dyDescent="0.2">
      <c r="B854" s="106"/>
      <c r="C854" s="85"/>
      <c r="D854" s="160" t="s">
        <v>646</v>
      </c>
      <c r="E854" s="160"/>
      <c r="F854" s="160"/>
      <c r="G854" s="160"/>
      <c r="H854" s="160"/>
      <c r="I854" s="86" t="s">
        <v>647</v>
      </c>
      <c r="J854" s="96"/>
      <c r="K854" s="116">
        <f>K855+K857+K859+K861</f>
        <v>58647</v>
      </c>
    </row>
    <row r="855" spans="2:11" ht="61.5" customHeight="1" x14ac:dyDescent="0.2">
      <c r="B855" s="106"/>
      <c r="C855" s="85"/>
      <c r="D855" s="87"/>
      <c r="E855" s="158" t="s">
        <v>648</v>
      </c>
      <c r="F855" s="158"/>
      <c r="G855" s="158"/>
      <c r="H855" s="158"/>
      <c r="I855" s="88" t="s">
        <v>649</v>
      </c>
      <c r="J855" s="97"/>
      <c r="K855" s="117">
        <f>K856</f>
        <v>45511</v>
      </c>
    </row>
    <row r="856" spans="2:11" ht="55.5" customHeight="1" x14ac:dyDescent="0.2">
      <c r="B856" s="106"/>
      <c r="C856" s="85"/>
      <c r="D856" s="87"/>
      <c r="E856" s="89"/>
      <c r="F856" s="155" t="s">
        <v>880</v>
      </c>
      <c r="G856" s="156"/>
      <c r="H856" s="157"/>
      <c r="I856" s="90" t="s">
        <v>649</v>
      </c>
      <c r="J856" s="98" t="s">
        <v>881</v>
      </c>
      <c r="K856" s="118">
        <v>45511</v>
      </c>
    </row>
    <row r="857" spans="2:11" ht="49.5" customHeight="1" x14ac:dyDescent="0.2">
      <c r="B857" s="106"/>
      <c r="C857" s="85"/>
      <c r="D857" s="87"/>
      <c r="E857" s="158" t="s">
        <v>650</v>
      </c>
      <c r="F857" s="158"/>
      <c r="G857" s="158"/>
      <c r="H857" s="158"/>
      <c r="I857" s="88" t="s">
        <v>651</v>
      </c>
      <c r="J857" s="97"/>
      <c r="K857" s="117">
        <f>K858</f>
        <v>2174</v>
      </c>
    </row>
    <row r="858" spans="2:11" ht="48.75" customHeight="1" x14ac:dyDescent="0.2">
      <c r="B858" s="106"/>
      <c r="C858" s="85"/>
      <c r="D858" s="87"/>
      <c r="E858" s="89"/>
      <c r="F858" s="155" t="s">
        <v>880</v>
      </c>
      <c r="G858" s="156"/>
      <c r="H858" s="157"/>
      <c r="I858" s="90" t="s">
        <v>651</v>
      </c>
      <c r="J858" s="98" t="s">
        <v>881</v>
      </c>
      <c r="K858" s="118">
        <v>2174</v>
      </c>
    </row>
    <row r="859" spans="2:11" ht="71.25" customHeight="1" x14ac:dyDescent="0.2">
      <c r="B859" s="106"/>
      <c r="C859" s="85"/>
      <c r="D859" s="87"/>
      <c r="E859" s="158" t="s">
        <v>652</v>
      </c>
      <c r="F859" s="158"/>
      <c r="G859" s="158"/>
      <c r="H859" s="158"/>
      <c r="I859" s="88" t="s">
        <v>653</v>
      </c>
      <c r="J859" s="97"/>
      <c r="K859" s="117">
        <f>K860</f>
        <v>10832</v>
      </c>
    </row>
    <row r="860" spans="2:11" ht="52.5" customHeight="1" x14ac:dyDescent="0.2">
      <c r="B860" s="106"/>
      <c r="C860" s="85"/>
      <c r="D860" s="87"/>
      <c r="E860" s="89"/>
      <c r="F860" s="155" t="s">
        <v>880</v>
      </c>
      <c r="G860" s="156"/>
      <c r="H860" s="157"/>
      <c r="I860" s="90" t="s">
        <v>653</v>
      </c>
      <c r="J860" s="98" t="s">
        <v>881</v>
      </c>
      <c r="K860" s="118">
        <v>10832</v>
      </c>
    </row>
    <row r="861" spans="2:11" ht="63.75" customHeight="1" x14ac:dyDescent="0.2">
      <c r="B861" s="106"/>
      <c r="C861" s="85"/>
      <c r="D861" s="87"/>
      <c r="E861" s="158" t="s">
        <v>654</v>
      </c>
      <c r="F861" s="158"/>
      <c r="G861" s="158"/>
      <c r="H861" s="158"/>
      <c r="I861" s="88" t="s">
        <v>655</v>
      </c>
      <c r="J861" s="97"/>
      <c r="K861" s="117">
        <f>K862</f>
        <v>130</v>
      </c>
    </row>
    <row r="862" spans="2:11" ht="54.75" customHeight="1" x14ac:dyDescent="0.2">
      <c r="B862" s="106"/>
      <c r="C862" s="85"/>
      <c r="D862" s="87"/>
      <c r="E862" s="89"/>
      <c r="F862" s="155" t="s">
        <v>880</v>
      </c>
      <c r="G862" s="156"/>
      <c r="H862" s="157"/>
      <c r="I862" s="90" t="s">
        <v>655</v>
      </c>
      <c r="J862" s="98" t="s">
        <v>881</v>
      </c>
      <c r="K862" s="118">
        <v>130</v>
      </c>
    </row>
    <row r="863" spans="2:11" ht="54.75" customHeight="1" x14ac:dyDescent="0.2">
      <c r="B863" s="161" t="s">
        <v>972</v>
      </c>
      <c r="C863" s="162"/>
      <c r="D863" s="162"/>
      <c r="E863" s="162"/>
      <c r="F863" s="162"/>
      <c r="G863" s="162"/>
      <c r="H863" s="162"/>
      <c r="I863" s="111" t="s">
        <v>656</v>
      </c>
      <c r="J863" s="112"/>
      <c r="K863" s="114">
        <f>K864</f>
        <v>23322.400000000001</v>
      </c>
    </row>
    <row r="864" spans="2:11" ht="35.25" customHeight="1" x14ac:dyDescent="0.2">
      <c r="B864" s="106"/>
      <c r="C864" s="159" t="s">
        <v>973</v>
      </c>
      <c r="D864" s="159"/>
      <c r="E864" s="159"/>
      <c r="F864" s="159"/>
      <c r="G864" s="159"/>
      <c r="H864" s="159"/>
      <c r="I864" s="84" t="s">
        <v>657</v>
      </c>
      <c r="J864" s="95"/>
      <c r="K864" s="115">
        <f>K865+K912</f>
        <v>23322.400000000001</v>
      </c>
    </row>
    <row r="865" spans="2:11" ht="64.5" customHeight="1" x14ac:dyDescent="0.2">
      <c r="B865" s="106"/>
      <c r="C865" s="85"/>
      <c r="D865" s="160" t="s">
        <v>658</v>
      </c>
      <c r="E865" s="160"/>
      <c r="F865" s="160"/>
      <c r="G865" s="160"/>
      <c r="H865" s="160"/>
      <c r="I865" s="86" t="s">
        <v>659</v>
      </c>
      <c r="J865" s="96"/>
      <c r="K865" s="116">
        <f>K866+K868+K870+K872+K876+K884+K886+K888+K890+K892+K894+K896+K898+K900+K902+K904+K906+K908+K910+K874+K878+K880+K882</f>
        <v>23227.4</v>
      </c>
    </row>
    <row r="866" spans="2:11" ht="65.25" customHeight="1" x14ac:dyDescent="0.2">
      <c r="B866" s="106"/>
      <c r="C866" s="85"/>
      <c r="D866" s="87"/>
      <c r="E866" s="158" t="s">
        <v>974</v>
      </c>
      <c r="F866" s="158"/>
      <c r="G866" s="158"/>
      <c r="H866" s="158"/>
      <c r="I866" s="88" t="s">
        <v>660</v>
      </c>
      <c r="J866" s="97"/>
      <c r="K866" s="117">
        <f>K867</f>
        <v>2805</v>
      </c>
    </row>
    <row r="867" spans="2:11" ht="38.25" customHeight="1" x14ac:dyDescent="0.2">
      <c r="B867" s="106"/>
      <c r="C867" s="85"/>
      <c r="D867" s="87"/>
      <c r="E867" s="89"/>
      <c r="F867" s="155" t="s">
        <v>370</v>
      </c>
      <c r="G867" s="156"/>
      <c r="H867" s="157"/>
      <c r="I867" s="90" t="s">
        <v>660</v>
      </c>
      <c r="J867" s="98" t="s">
        <v>371</v>
      </c>
      <c r="K867" s="118">
        <v>2805</v>
      </c>
    </row>
    <row r="868" spans="2:11" ht="55.5" customHeight="1" x14ac:dyDescent="0.2">
      <c r="B868" s="106"/>
      <c r="C868" s="85"/>
      <c r="D868" s="87"/>
      <c r="E868" s="158" t="s">
        <v>661</v>
      </c>
      <c r="F868" s="158"/>
      <c r="G868" s="158"/>
      <c r="H868" s="158"/>
      <c r="I868" s="88" t="s">
        <v>662</v>
      </c>
      <c r="J868" s="97"/>
      <c r="K868" s="117">
        <f>K869</f>
        <v>2395.4</v>
      </c>
    </row>
    <row r="869" spans="2:11" ht="48" customHeight="1" x14ac:dyDescent="0.2">
      <c r="B869" s="106"/>
      <c r="C869" s="85"/>
      <c r="D869" s="87"/>
      <c r="E869" s="89"/>
      <c r="F869" s="155" t="s">
        <v>854</v>
      </c>
      <c r="G869" s="156"/>
      <c r="H869" s="157"/>
      <c r="I869" s="90" t="s">
        <v>662</v>
      </c>
      <c r="J869" s="98" t="s">
        <v>855</v>
      </c>
      <c r="K869" s="118">
        <v>2395.4</v>
      </c>
    </row>
    <row r="870" spans="2:11" ht="48.75" customHeight="1" x14ac:dyDescent="0.2">
      <c r="B870" s="106"/>
      <c r="C870" s="85"/>
      <c r="D870" s="87"/>
      <c r="E870" s="158" t="s">
        <v>663</v>
      </c>
      <c r="F870" s="158"/>
      <c r="G870" s="158"/>
      <c r="H870" s="158"/>
      <c r="I870" s="88" t="s">
        <v>664</v>
      </c>
      <c r="J870" s="97"/>
      <c r="K870" s="117">
        <f>K871</f>
        <v>100</v>
      </c>
    </row>
    <row r="871" spans="2:11" ht="32.25" customHeight="1" x14ac:dyDescent="0.2">
      <c r="B871" s="106"/>
      <c r="C871" s="85"/>
      <c r="D871" s="87"/>
      <c r="E871" s="89"/>
      <c r="F871" s="155" t="s">
        <v>370</v>
      </c>
      <c r="G871" s="156"/>
      <c r="H871" s="157"/>
      <c r="I871" s="90" t="s">
        <v>664</v>
      </c>
      <c r="J871" s="98" t="s">
        <v>371</v>
      </c>
      <c r="K871" s="118">
        <v>100</v>
      </c>
    </row>
    <row r="872" spans="2:11" ht="81.75" customHeight="1" x14ac:dyDescent="0.2">
      <c r="B872" s="106"/>
      <c r="C872" s="85"/>
      <c r="D872" s="87"/>
      <c r="E872" s="158" t="s">
        <v>975</v>
      </c>
      <c r="F872" s="158"/>
      <c r="G872" s="158"/>
      <c r="H872" s="158"/>
      <c r="I872" s="88" t="s">
        <v>665</v>
      </c>
      <c r="J872" s="97"/>
      <c r="K872" s="117">
        <f>K873</f>
        <v>1815</v>
      </c>
    </row>
    <row r="873" spans="2:11" ht="34.5" customHeight="1" x14ac:dyDescent="0.2">
      <c r="B873" s="106"/>
      <c r="C873" s="85"/>
      <c r="D873" s="87"/>
      <c r="E873" s="89"/>
      <c r="F873" s="155" t="s">
        <v>370</v>
      </c>
      <c r="G873" s="156"/>
      <c r="H873" s="157"/>
      <c r="I873" s="90" t="s">
        <v>665</v>
      </c>
      <c r="J873" s="98" t="s">
        <v>371</v>
      </c>
      <c r="K873" s="118">
        <v>1815</v>
      </c>
    </row>
    <row r="874" spans="2:11" ht="68.25" customHeight="1" x14ac:dyDescent="0.2">
      <c r="B874" s="106"/>
      <c r="C874" s="85"/>
      <c r="D874" s="87"/>
      <c r="E874" s="89"/>
      <c r="F874" s="145"/>
      <c r="G874" s="170" t="s">
        <v>1045</v>
      </c>
      <c r="H874" s="171"/>
      <c r="I874" s="90">
        <v>1610102020</v>
      </c>
      <c r="J874" s="98"/>
      <c r="K874" s="118">
        <f>K875</f>
        <v>217</v>
      </c>
    </row>
    <row r="875" spans="2:11" ht="34.5" customHeight="1" x14ac:dyDescent="0.2">
      <c r="B875" s="106"/>
      <c r="C875" s="85"/>
      <c r="D875" s="87"/>
      <c r="E875" s="89"/>
      <c r="F875" s="145"/>
      <c r="G875" s="170" t="s">
        <v>370</v>
      </c>
      <c r="H875" s="171"/>
      <c r="I875" s="90">
        <v>1610102020</v>
      </c>
      <c r="J875" s="98">
        <v>244</v>
      </c>
      <c r="K875" s="118">
        <v>217</v>
      </c>
    </row>
    <row r="876" spans="2:11" ht="66.75" customHeight="1" x14ac:dyDescent="0.2">
      <c r="B876" s="106"/>
      <c r="C876" s="85"/>
      <c r="D876" s="87"/>
      <c r="E876" s="158" t="s">
        <v>666</v>
      </c>
      <c r="F876" s="158"/>
      <c r="G876" s="158"/>
      <c r="H876" s="158"/>
      <c r="I876" s="88" t="s">
        <v>667</v>
      </c>
      <c r="J876" s="97"/>
      <c r="K876" s="117">
        <f>K877</f>
        <v>6802</v>
      </c>
    </row>
    <row r="877" spans="2:11" ht="37.5" customHeight="1" x14ac:dyDescent="0.2">
      <c r="B877" s="106"/>
      <c r="C877" s="85"/>
      <c r="D877" s="87"/>
      <c r="E877" s="89"/>
      <c r="F877" s="155" t="s">
        <v>370</v>
      </c>
      <c r="G877" s="156"/>
      <c r="H877" s="157"/>
      <c r="I877" s="90" t="s">
        <v>667</v>
      </c>
      <c r="J877" s="98" t="s">
        <v>371</v>
      </c>
      <c r="K877" s="118">
        <v>6802</v>
      </c>
    </row>
    <row r="878" spans="2:11" ht="71.25" customHeight="1" x14ac:dyDescent="0.2">
      <c r="B878" s="106"/>
      <c r="C878" s="85"/>
      <c r="D878" s="87"/>
      <c r="E878" s="89"/>
      <c r="F878" s="145"/>
      <c r="G878" s="170" t="s">
        <v>1046</v>
      </c>
      <c r="H878" s="171"/>
      <c r="I878" s="90">
        <v>1610102040</v>
      </c>
      <c r="J878" s="98"/>
      <c r="K878" s="118">
        <f>K879</f>
        <v>110</v>
      </c>
    </row>
    <row r="879" spans="2:11" ht="37.5" customHeight="1" x14ac:dyDescent="0.2">
      <c r="B879" s="106"/>
      <c r="C879" s="85"/>
      <c r="D879" s="87"/>
      <c r="E879" s="89"/>
      <c r="F879" s="145"/>
      <c r="G879" s="170" t="s">
        <v>370</v>
      </c>
      <c r="H879" s="171"/>
      <c r="I879" s="90">
        <v>1610102040</v>
      </c>
      <c r="J879" s="98">
        <v>244</v>
      </c>
      <c r="K879" s="118">
        <v>110</v>
      </c>
    </row>
    <row r="880" spans="2:11" ht="69" customHeight="1" x14ac:dyDescent="0.2">
      <c r="B880" s="106"/>
      <c r="C880" s="85"/>
      <c r="D880" s="87"/>
      <c r="E880" s="89"/>
      <c r="F880" s="145"/>
      <c r="G880" s="170" t="s">
        <v>1047</v>
      </c>
      <c r="H880" s="171"/>
      <c r="I880" s="90">
        <v>1610102080</v>
      </c>
      <c r="J880" s="98"/>
      <c r="K880" s="118">
        <f>K881</f>
        <v>280</v>
      </c>
    </row>
    <row r="881" spans="2:11" ht="37.5" customHeight="1" x14ac:dyDescent="0.2">
      <c r="B881" s="106"/>
      <c r="C881" s="85"/>
      <c r="D881" s="87"/>
      <c r="E881" s="89"/>
      <c r="F881" s="145"/>
      <c r="G881" s="170" t="s">
        <v>370</v>
      </c>
      <c r="H881" s="171"/>
      <c r="I881" s="90">
        <v>1610102080</v>
      </c>
      <c r="J881" s="98">
        <v>244</v>
      </c>
      <c r="K881" s="118">
        <v>280</v>
      </c>
    </row>
    <row r="882" spans="2:11" ht="63" customHeight="1" x14ac:dyDescent="0.2">
      <c r="B882" s="106"/>
      <c r="C882" s="85"/>
      <c r="D882" s="87"/>
      <c r="E882" s="89"/>
      <c r="F882" s="145"/>
      <c r="G882" s="170" t="s">
        <v>1048</v>
      </c>
      <c r="H882" s="171"/>
      <c r="I882" s="90">
        <v>1610102090</v>
      </c>
      <c r="J882" s="98"/>
      <c r="K882" s="118">
        <f>K883</f>
        <v>180</v>
      </c>
    </row>
    <row r="883" spans="2:11" ht="37.5" customHeight="1" x14ac:dyDescent="0.2">
      <c r="B883" s="106"/>
      <c r="C883" s="85"/>
      <c r="D883" s="87"/>
      <c r="E883" s="89"/>
      <c r="F883" s="145"/>
      <c r="G883" s="170" t="s">
        <v>370</v>
      </c>
      <c r="H883" s="171"/>
      <c r="I883" s="90">
        <v>1610102090</v>
      </c>
      <c r="J883" s="98">
        <v>244</v>
      </c>
      <c r="K883" s="118">
        <v>180</v>
      </c>
    </row>
    <row r="884" spans="2:11" ht="80.25" customHeight="1" x14ac:dyDescent="0.2">
      <c r="B884" s="106"/>
      <c r="C884" s="85"/>
      <c r="D884" s="87"/>
      <c r="E884" s="158" t="s">
        <v>976</v>
      </c>
      <c r="F884" s="158"/>
      <c r="G884" s="158"/>
      <c r="H884" s="158"/>
      <c r="I884" s="88" t="s">
        <v>668</v>
      </c>
      <c r="J884" s="97"/>
      <c r="K884" s="117">
        <f>K885</f>
        <v>600</v>
      </c>
    </row>
    <row r="885" spans="2:11" ht="35.25" customHeight="1" x14ac:dyDescent="0.2">
      <c r="B885" s="106"/>
      <c r="C885" s="85"/>
      <c r="D885" s="87"/>
      <c r="E885" s="89"/>
      <c r="F885" s="155" t="s">
        <v>370</v>
      </c>
      <c r="G885" s="156"/>
      <c r="H885" s="157"/>
      <c r="I885" s="90" t="s">
        <v>668</v>
      </c>
      <c r="J885" s="98" t="s">
        <v>371</v>
      </c>
      <c r="K885" s="118">
        <v>600</v>
      </c>
    </row>
    <row r="886" spans="2:11" ht="66.75" customHeight="1" x14ac:dyDescent="0.2">
      <c r="B886" s="106"/>
      <c r="C886" s="85"/>
      <c r="D886" s="87"/>
      <c r="E886" s="158" t="s">
        <v>669</v>
      </c>
      <c r="F886" s="158"/>
      <c r="G886" s="158"/>
      <c r="H886" s="158"/>
      <c r="I886" s="88" t="s">
        <v>670</v>
      </c>
      <c r="J886" s="97"/>
      <c r="K886" s="117">
        <f>K887</f>
        <v>500</v>
      </c>
    </row>
    <row r="887" spans="2:11" ht="33.75" customHeight="1" x14ac:dyDescent="0.2">
      <c r="B887" s="106"/>
      <c r="C887" s="85"/>
      <c r="D887" s="87"/>
      <c r="E887" s="89"/>
      <c r="F887" s="155" t="s">
        <v>370</v>
      </c>
      <c r="G887" s="156"/>
      <c r="H887" s="157"/>
      <c r="I887" s="90" t="s">
        <v>670</v>
      </c>
      <c r="J887" s="98" t="s">
        <v>371</v>
      </c>
      <c r="K887" s="118">
        <v>500</v>
      </c>
    </row>
    <row r="888" spans="2:11" ht="83.25" customHeight="1" x14ac:dyDescent="0.2">
      <c r="B888" s="106"/>
      <c r="C888" s="85"/>
      <c r="D888" s="87"/>
      <c r="E888" s="158" t="s">
        <v>977</v>
      </c>
      <c r="F888" s="158"/>
      <c r="G888" s="158"/>
      <c r="H888" s="158"/>
      <c r="I888" s="88" t="s">
        <v>671</v>
      </c>
      <c r="J888" s="97"/>
      <c r="K888" s="117">
        <f>K889</f>
        <v>330</v>
      </c>
    </row>
    <row r="889" spans="2:11" ht="38.25" customHeight="1" x14ac:dyDescent="0.2">
      <c r="B889" s="106"/>
      <c r="C889" s="85"/>
      <c r="D889" s="87"/>
      <c r="E889" s="89"/>
      <c r="F889" s="155" t="s">
        <v>370</v>
      </c>
      <c r="G889" s="156"/>
      <c r="H889" s="157"/>
      <c r="I889" s="90" t="s">
        <v>671</v>
      </c>
      <c r="J889" s="98" t="s">
        <v>371</v>
      </c>
      <c r="K889" s="118">
        <v>330</v>
      </c>
    </row>
    <row r="890" spans="2:11" ht="67.5" customHeight="1" x14ac:dyDescent="0.2">
      <c r="B890" s="106"/>
      <c r="C890" s="85"/>
      <c r="D890" s="87"/>
      <c r="E890" s="158" t="s">
        <v>672</v>
      </c>
      <c r="F890" s="158"/>
      <c r="G890" s="158"/>
      <c r="H890" s="158"/>
      <c r="I890" s="88" t="s">
        <v>673</v>
      </c>
      <c r="J890" s="97"/>
      <c r="K890" s="117">
        <f>K891</f>
        <v>700</v>
      </c>
    </row>
    <row r="891" spans="2:11" ht="30.75" customHeight="1" x14ac:dyDescent="0.2">
      <c r="B891" s="106"/>
      <c r="C891" s="85"/>
      <c r="D891" s="87"/>
      <c r="E891" s="89"/>
      <c r="F891" s="155" t="s">
        <v>370</v>
      </c>
      <c r="G891" s="156"/>
      <c r="H891" s="157"/>
      <c r="I891" s="90" t="s">
        <v>673</v>
      </c>
      <c r="J891" s="98" t="s">
        <v>371</v>
      </c>
      <c r="K891" s="118">
        <v>700</v>
      </c>
    </row>
    <row r="892" spans="2:11" ht="78" customHeight="1" x14ac:dyDescent="0.2">
      <c r="B892" s="106"/>
      <c r="C892" s="85"/>
      <c r="D892" s="87"/>
      <c r="E892" s="158" t="s">
        <v>978</v>
      </c>
      <c r="F892" s="158"/>
      <c r="G892" s="158"/>
      <c r="H892" s="158"/>
      <c r="I892" s="88" t="s">
        <v>674</v>
      </c>
      <c r="J892" s="97"/>
      <c r="K892" s="117">
        <f>K893</f>
        <v>600</v>
      </c>
    </row>
    <row r="893" spans="2:11" ht="39.75" customHeight="1" x14ac:dyDescent="0.2">
      <c r="B893" s="106"/>
      <c r="C893" s="85"/>
      <c r="D893" s="87"/>
      <c r="E893" s="89"/>
      <c r="F893" s="155" t="s">
        <v>370</v>
      </c>
      <c r="G893" s="156"/>
      <c r="H893" s="157"/>
      <c r="I893" s="90" t="s">
        <v>674</v>
      </c>
      <c r="J893" s="98" t="s">
        <v>371</v>
      </c>
      <c r="K893" s="118">
        <v>600</v>
      </c>
    </row>
    <row r="894" spans="2:11" ht="63" customHeight="1" x14ac:dyDescent="0.2">
      <c r="B894" s="106"/>
      <c r="C894" s="85"/>
      <c r="D894" s="87"/>
      <c r="E894" s="158" t="s">
        <v>675</v>
      </c>
      <c r="F894" s="158"/>
      <c r="G894" s="158"/>
      <c r="H894" s="158"/>
      <c r="I894" s="88" t="s">
        <v>676</v>
      </c>
      <c r="J894" s="97"/>
      <c r="K894" s="117">
        <f>K895</f>
        <v>800</v>
      </c>
    </row>
    <row r="895" spans="2:11" ht="37.5" customHeight="1" x14ac:dyDescent="0.2">
      <c r="B895" s="106"/>
      <c r="C895" s="85"/>
      <c r="D895" s="87"/>
      <c r="E895" s="89"/>
      <c r="F895" s="155" t="s">
        <v>370</v>
      </c>
      <c r="G895" s="156"/>
      <c r="H895" s="157"/>
      <c r="I895" s="90" t="s">
        <v>676</v>
      </c>
      <c r="J895" s="98" t="s">
        <v>371</v>
      </c>
      <c r="K895" s="118">
        <v>800</v>
      </c>
    </row>
    <row r="896" spans="2:11" ht="80.25" customHeight="1" x14ac:dyDescent="0.2">
      <c r="B896" s="106"/>
      <c r="C896" s="85"/>
      <c r="D896" s="87"/>
      <c r="E896" s="158" t="s">
        <v>979</v>
      </c>
      <c r="F896" s="158"/>
      <c r="G896" s="158"/>
      <c r="H896" s="158"/>
      <c r="I896" s="88" t="s">
        <v>677</v>
      </c>
      <c r="J896" s="97"/>
      <c r="K896" s="117">
        <f>K897</f>
        <v>618</v>
      </c>
    </row>
    <row r="897" spans="2:11" ht="36.75" customHeight="1" x14ac:dyDescent="0.2">
      <c r="B897" s="106"/>
      <c r="C897" s="85"/>
      <c r="D897" s="87"/>
      <c r="E897" s="89"/>
      <c r="F897" s="155" t="s">
        <v>370</v>
      </c>
      <c r="G897" s="156"/>
      <c r="H897" s="157"/>
      <c r="I897" s="90" t="s">
        <v>677</v>
      </c>
      <c r="J897" s="98" t="s">
        <v>371</v>
      </c>
      <c r="K897" s="118">
        <v>618</v>
      </c>
    </row>
    <row r="898" spans="2:11" ht="62.25" customHeight="1" x14ac:dyDescent="0.2">
      <c r="B898" s="106"/>
      <c r="C898" s="85"/>
      <c r="D898" s="87"/>
      <c r="E898" s="158" t="s">
        <v>678</v>
      </c>
      <c r="F898" s="158"/>
      <c r="G898" s="158"/>
      <c r="H898" s="158"/>
      <c r="I898" s="88" t="s">
        <v>679</v>
      </c>
      <c r="J898" s="97"/>
      <c r="K898" s="117">
        <f>K899</f>
        <v>700</v>
      </c>
    </row>
    <row r="899" spans="2:11" ht="33" customHeight="1" x14ac:dyDescent="0.2">
      <c r="B899" s="106"/>
      <c r="C899" s="85"/>
      <c r="D899" s="87"/>
      <c r="E899" s="89"/>
      <c r="F899" s="155" t="s">
        <v>370</v>
      </c>
      <c r="G899" s="156"/>
      <c r="H899" s="157"/>
      <c r="I899" s="90" t="s">
        <v>679</v>
      </c>
      <c r="J899" s="98" t="s">
        <v>371</v>
      </c>
      <c r="K899" s="118">
        <v>700</v>
      </c>
    </row>
    <row r="900" spans="2:11" ht="79.5" customHeight="1" x14ac:dyDescent="0.2">
      <c r="B900" s="106"/>
      <c r="C900" s="85"/>
      <c r="D900" s="87"/>
      <c r="E900" s="158" t="s">
        <v>980</v>
      </c>
      <c r="F900" s="158"/>
      <c r="G900" s="158"/>
      <c r="H900" s="158"/>
      <c r="I900" s="88" t="s">
        <v>680</v>
      </c>
      <c r="J900" s="97"/>
      <c r="K900" s="117">
        <f>K901</f>
        <v>605</v>
      </c>
    </row>
    <row r="901" spans="2:11" ht="36" customHeight="1" x14ac:dyDescent="0.2">
      <c r="B901" s="106"/>
      <c r="C901" s="85"/>
      <c r="D901" s="87"/>
      <c r="E901" s="89"/>
      <c r="F901" s="155" t="s">
        <v>370</v>
      </c>
      <c r="G901" s="156"/>
      <c r="H901" s="157"/>
      <c r="I901" s="90" t="s">
        <v>680</v>
      </c>
      <c r="J901" s="98" t="s">
        <v>371</v>
      </c>
      <c r="K901" s="118">
        <v>605</v>
      </c>
    </row>
    <row r="902" spans="2:11" ht="66" customHeight="1" x14ac:dyDescent="0.2">
      <c r="B902" s="106"/>
      <c r="C902" s="85"/>
      <c r="D902" s="87"/>
      <c r="E902" s="158" t="s">
        <v>681</v>
      </c>
      <c r="F902" s="158"/>
      <c r="G902" s="158"/>
      <c r="H902" s="158"/>
      <c r="I902" s="88" t="s">
        <v>682</v>
      </c>
      <c r="J902" s="97"/>
      <c r="K902" s="117">
        <f>K903</f>
        <v>700</v>
      </c>
    </row>
    <row r="903" spans="2:11" ht="36.75" customHeight="1" x14ac:dyDescent="0.2">
      <c r="B903" s="106"/>
      <c r="C903" s="85"/>
      <c r="D903" s="87"/>
      <c r="E903" s="89"/>
      <c r="F903" s="155" t="s">
        <v>370</v>
      </c>
      <c r="G903" s="156"/>
      <c r="H903" s="157"/>
      <c r="I903" s="90" t="s">
        <v>682</v>
      </c>
      <c r="J903" s="98" t="s">
        <v>371</v>
      </c>
      <c r="K903" s="118">
        <v>700</v>
      </c>
    </row>
    <row r="904" spans="2:11" ht="78" customHeight="1" x14ac:dyDescent="0.2">
      <c r="B904" s="106"/>
      <c r="C904" s="85"/>
      <c r="D904" s="87"/>
      <c r="E904" s="158" t="s">
        <v>981</v>
      </c>
      <c r="F904" s="158"/>
      <c r="G904" s="158"/>
      <c r="H904" s="158"/>
      <c r="I904" s="88" t="s">
        <v>683</v>
      </c>
      <c r="J904" s="97"/>
      <c r="K904" s="117">
        <f>K905</f>
        <v>620</v>
      </c>
    </row>
    <row r="905" spans="2:11" ht="35.25" customHeight="1" x14ac:dyDescent="0.2">
      <c r="B905" s="106"/>
      <c r="C905" s="85"/>
      <c r="D905" s="87"/>
      <c r="E905" s="89"/>
      <c r="F905" s="155" t="s">
        <v>370</v>
      </c>
      <c r="G905" s="156"/>
      <c r="H905" s="157"/>
      <c r="I905" s="90" t="s">
        <v>683</v>
      </c>
      <c r="J905" s="98" t="s">
        <v>371</v>
      </c>
      <c r="K905" s="118">
        <v>620</v>
      </c>
    </row>
    <row r="906" spans="2:11" ht="65.25" customHeight="1" x14ac:dyDescent="0.2">
      <c r="B906" s="106"/>
      <c r="C906" s="85"/>
      <c r="D906" s="87"/>
      <c r="E906" s="158" t="s">
        <v>684</v>
      </c>
      <c r="F906" s="158"/>
      <c r="G906" s="158"/>
      <c r="H906" s="158"/>
      <c r="I906" s="88" t="s">
        <v>685</v>
      </c>
      <c r="J906" s="97"/>
      <c r="K906" s="117">
        <f>K907</f>
        <v>800</v>
      </c>
    </row>
    <row r="907" spans="2:11" ht="37.5" customHeight="1" x14ac:dyDescent="0.2">
      <c r="B907" s="106"/>
      <c r="C907" s="85"/>
      <c r="D907" s="87"/>
      <c r="E907" s="89"/>
      <c r="F907" s="155" t="s">
        <v>370</v>
      </c>
      <c r="G907" s="156"/>
      <c r="H907" s="157"/>
      <c r="I907" s="90" t="s">
        <v>685</v>
      </c>
      <c r="J907" s="98" t="s">
        <v>371</v>
      </c>
      <c r="K907" s="118">
        <v>800</v>
      </c>
    </row>
    <row r="908" spans="2:11" ht="89.25" customHeight="1" x14ac:dyDescent="0.2">
      <c r="B908" s="106"/>
      <c r="C908" s="85"/>
      <c r="D908" s="87"/>
      <c r="E908" s="158" t="s">
        <v>982</v>
      </c>
      <c r="F908" s="158"/>
      <c r="G908" s="158"/>
      <c r="H908" s="158"/>
      <c r="I908" s="88" t="s">
        <v>686</v>
      </c>
      <c r="J908" s="97"/>
      <c r="K908" s="117">
        <f>K909</f>
        <v>650</v>
      </c>
    </row>
    <row r="909" spans="2:11" ht="37.5" customHeight="1" x14ac:dyDescent="0.2">
      <c r="B909" s="106"/>
      <c r="C909" s="85"/>
      <c r="D909" s="87"/>
      <c r="E909" s="89"/>
      <c r="F909" s="155" t="s">
        <v>370</v>
      </c>
      <c r="G909" s="156"/>
      <c r="H909" s="157"/>
      <c r="I909" s="90" t="s">
        <v>686</v>
      </c>
      <c r="J909" s="98" t="s">
        <v>371</v>
      </c>
      <c r="K909" s="118">
        <v>650</v>
      </c>
    </row>
    <row r="910" spans="2:11" ht="70.5" customHeight="1" x14ac:dyDescent="0.2">
      <c r="B910" s="106"/>
      <c r="C910" s="85"/>
      <c r="D910" s="87"/>
      <c r="E910" s="158" t="s">
        <v>687</v>
      </c>
      <c r="F910" s="158"/>
      <c r="G910" s="158"/>
      <c r="H910" s="158"/>
      <c r="I910" s="88" t="s">
        <v>688</v>
      </c>
      <c r="J910" s="97"/>
      <c r="K910" s="117">
        <f>K911</f>
        <v>300</v>
      </c>
    </row>
    <row r="911" spans="2:11" ht="42" customHeight="1" x14ac:dyDescent="0.2">
      <c r="B911" s="106"/>
      <c r="C911" s="85"/>
      <c r="D911" s="87"/>
      <c r="E911" s="89"/>
      <c r="F911" s="155" t="s">
        <v>370</v>
      </c>
      <c r="G911" s="156"/>
      <c r="H911" s="157"/>
      <c r="I911" s="90" t="s">
        <v>688</v>
      </c>
      <c r="J911" s="98" t="s">
        <v>371</v>
      </c>
      <c r="K911" s="118">
        <v>300</v>
      </c>
    </row>
    <row r="912" spans="2:11" ht="34.5" customHeight="1" x14ac:dyDescent="0.2">
      <c r="B912" s="106"/>
      <c r="C912" s="85"/>
      <c r="D912" s="160" t="s">
        <v>689</v>
      </c>
      <c r="E912" s="160"/>
      <c r="F912" s="160"/>
      <c r="G912" s="160"/>
      <c r="H912" s="160"/>
      <c r="I912" s="86" t="s">
        <v>690</v>
      </c>
      <c r="J912" s="96"/>
      <c r="K912" s="116">
        <f>K913</f>
        <v>95</v>
      </c>
    </row>
    <row r="913" spans="2:11" ht="49.5" customHeight="1" x14ac:dyDescent="0.2">
      <c r="B913" s="106"/>
      <c r="C913" s="85"/>
      <c r="D913" s="87"/>
      <c r="E913" s="158" t="s">
        <v>691</v>
      </c>
      <c r="F913" s="158"/>
      <c r="G913" s="158"/>
      <c r="H913" s="158"/>
      <c r="I913" s="88" t="s">
        <v>692</v>
      </c>
      <c r="J913" s="97"/>
      <c r="K913" s="117">
        <f>K914</f>
        <v>95</v>
      </c>
    </row>
    <row r="914" spans="2:11" ht="32.25" customHeight="1" x14ac:dyDescent="0.2">
      <c r="B914" s="106"/>
      <c r="C914" s="85"/>
      <c r="D914" s="87"/>
      <c r="E914" s="89"/>
      <c r="F914" s="155" t="s">
        <v>370</v>
      </c>
      <c r="G914" s="156"/>
      <c r="H914" s="157"/>
      <c r="I914" s="90" t="s">
        <v>692</v>
      </c>
      <c r="J914" s="98" t="s">
        <v>371</v>
      </c>
      <c r="K914" s="118">
        <v>95</v>
      </c>
    </row>
    <row r="915" spans="2:11" ht="25.5" customHeight="1" x14ac:dyDescent="0.2">
      <c r="B915" s="106"/>
      <c r="C915" s="85"/>
      <c r="D915" s="87"/>
      <c r="E915" s="89"/>
      <c r="F915" s="91"/>
      <c r="G915" s="186" t="s">
        <v>989</v>
      </c>
      <c r="H915" s="186"/>
      <c r="I915" s="113"/>
      <c r="J915" s="113"/>
      <c r="K915" s="119">
        <f>K863+K815+K753+K686+K618+K585+K548+K527+K437+K413+K402+K343+K294+K123+K36+K15</f>
        <v>4577017.8999999994</v>
      </c>
    </row>
    <row r="916" spans="2:11" ht="30.75" customHeight="1" x14ac:dyDescent="0.2">
      <c r="B916" s="161" t="s">
        <v>693</v>
      </c>
      <c r="C916" s="162"/>
      <c r="D916" s="162"/>
      <c r="E916" s="162"/>
      <c r="F916" s="162"/>
      <c r="G916" s="162"/>
      <c r="H916" s="162"/>
      <c r="I916" s="111" t="s">
        <v>694</v>
      </c>
      <c r="J916" s="112"/>
      <c r="K916" s="114">
        <f>K917+K921+K927</f>
        <v>7953.9</v>
      </c>
    </row>
    <row r="917" spans="2:11" ht="15" customHeight="1" x14ac:dyDescent="0.2">
      <c r="B917" s="106"/>
      <c r="C917" s="85"/>
      <c r="D917" s="87"/>
      <c r="E917" s="158" t="s">
        <v>695</v>
      </c>
      <c r="F917" s="158"/>
      <c r="G917" s="158"/>
      <c r="H917" s="158"/>
      <c r="I917" s="88" t="s">
        <v>696</v>
      </c>
      <c r="J917" s="97"/>
      <c r="K917" s="117">
        <f>K918+K919+K920</f>
        <v>2277.8000000000002</v>
      </c>
    </row>
    <row r="918" spans="2:11" ht="21" customHeight="1" x14ac:dyDescent="0.2">
      <c r="B918" s="106"/>
      <c r="C918" s="85"/>
      <c r="D918" s="87"/>
      <c r="E918" s="89"/>
      <c r="F918" s="155" t="s">
        <v>555</v>
      </c>
      <c r="G918" s="156"/>
      <c r="H918" s="157"/>
      <c r="I918" s="90" t="s">
        <v>696</v>
      </c>
      <c r="J918" s="98" t="s">
        <v>556</v>
      </c>
      <c r="K918" s="118">
        <v>1839.9</v>
      </c>
    </row>
    <row r="919" spans="2:11" ht="31.5" customHeight="1" x14ac:dyDescent="0.2">
      <c r="B919" s="106"/>
      <c r="C919" s="85"/>
      <c r="D919" s="87"/>
      <c r="E919" s="89"/>
      <c r="F919" s="155" t="s">
        <v>28</v>
      </c>
      <c r="G919" s="156"/>
      <c r="H919" s="157"/>
      <c r="I919" s="90" t="s">
        <v>696</v>
      </c>
      <c r="J919" s="98" t="s">
        <v>29</v>
      </c>
      <c r="K919" s="118">
        <v>40</v>
      </c>
    </row>
    <row r="920" spans="2:11" ht="53.25" customHeight="1" x14ac:dyDescent="0.2">
      <c r="B920" s="106"/>
      <c r="C920" s="85"/>
      <c r="D920" s="87"/>
      <c r="E920" s="89"/>
      <c r="F920" s="155" t="s">
        <v>557</v>
      </c>
      <c r="G920" s="156"/>
      <c r="H920" s="157"/>
      <c r="I920" s="90" t="s">
        <v>696</v>
      </c>
      <c r="J920" s="98" t="s">
        <v>558</v>
      </c>
      <c r="K920" s="118">
        <v>397.9</v>
      </c>
    </row>
    <row r="921" spans="2:11" ht="18.75" customHeight="1" x14ac:dyDescent="0.2">
      <c r="B921" s="106"/>
      <c r="C921" s="85"/>
      <c r="D921" s="87"/>
      <c r="E921" s="158" t="s">
        <v>697</v>
      </c>
      <c r="F921" s="158"/>
      <c r="G921" s="158"/>
      <c r="H921" s="158"/>
      <c r="I921" s="88" t="s">
        <v>698</v>
      </c>
      <c r="J921" s="97"/>
      <c r="K921" s="117">
        <f>K922+K923+K924+K925+K926</f>
        <v>1944.7</v>
      </c>
    </row>
    <row r="922" spans="2:11" ht="15" customHeight="1" x14ac:dyDescent="0.2">
      <c r="B922" s="106"/>
      <c r="C922" s="85"/>
      <c r="D922" s="87"/>
      <c r="E922" s="89"/>
      <c r="F922" s="155" t="s">
        <v>555</v>
      </c>
      <c r="G922" s="156"/>
      <c r="H922" s="157"/>
      <c r="I922" s="90" t="s">
        <v>698</v>
      </c>
      <c r="J922" s="98" t="s">
        <v>556</v>
      </c>
      <c r="K922" s="118">
        <v>1258.5</v>
      </c>
    </row>
    <row r="923" spans="2:11" ht="33.75" customHeight="1" x14ac:dyDescent="0.2">
      <c r="B923" s="106"/>
      <c r="C923" s="85"/>
      <c r="D923" s="87"/>
      <c r="E923" s="89"/>
      <c r="F923" s="155" t="s">
        <v>28</v>
      </c>
      <c r="G923" s="156"/>
      <c r="H923" s="157"/>
      <c r="I923" s="90" t="s">
        <v>698</v>
      </c>
      <c r="J923" s="98" t="s">
        <v>29</v>
      </c>
      <c r="K923" s="118">
        <v>5</v>
      </c>
    </row>
    <row r="924" spans="2:11" ht="46.5" customHeight="1" x14ac:dyDescent="0.2">
      <c r="B924" s="106"/>
      <c r="C924" s="85"/>
      <c r="D924" s="87"/>
      <c r="E924" s="89"/>
      <c r="F924" s="155" t="s">
        <v>557</v>
      </c>
      <c r="G924" s="156"/>
      <c r="H924" s="157"/>
      <c r="I924" s="90" t="s">
        <v>698</v>
      </c>
      <c r="J924" s="98" t="s">
        <v>558</v>
      </c>
      <c r="K924" s="118">
        <v>380</v>
      </c>
    </row>
    <row r="925" spans="2:11" ht="29.25" customHeight="1" x14ac:dyDescent="0.2">
      <c r="B925" s="106"/>
      <c r="C925" s="85"/>
      <c r="D925" s="87"/>
      <c r="E925" s="89"/>
      <c r="F925" s="155" t="s">
        <v>481</v>
      </c>
      <c r="G925" s="156"/>
      <c r="H925" s="157"/>
      <c r="I925" s="90" t="s">
        <v>698</v>
      </c>
      <c r="J925" s="98" t="s">
        <v>482</v>
      </c>
      <c r="K925" s="118">
        <v>115</v>
      </c>
    </row>
    <row r="926" spans="2:11" ht="34.5" customHeight="1" x14ac:dyDescent="0.2">
      <c r="B926" s="106"/>
      <c r="C926" s="85"/>
      <c r="D926" s="87"/>
      <c r="E926" s="89"/>
      <c r="F926" s="155" t="s">
        <v>370</v>
      </c>
      <c r="G926" s="156"/>
      <c r="H926" s="157"/>
      <c r="I926" s="90" t="s">
        <v>698</v>
      </c>
      <c r="J926" s="98" t="s">
        <v>371</v>
      </c>
      <c r="K926" s="118">
        <v>186.2</v>
      </c>
    </row>
    <row r="927" spans="2:11" ht="16.5" customHeight="1" x14ac:dyDescent="0.2">
      <c r="B927" s="106"/>
      <c r="C927" s="85"/>
      <c r="D927" s="87"/>
      <c r="E927" s="158" t="s">
        <v>699</v>
      </c>
      <c r="F927" s="158"/>
      <c r="G927" s="158"/>
      <c r="H927" s="158"/>
      <c r="I927" s="88" t="s">
        <v>700</v>
      </c>
      <c r="J927" s="97"/>
      <c r="K927" s="117">
        <f>K928+K929+K930</f>
        <v>3731.4</v>
      </c>
    </row>
    <row r="928" spans="2:11" ht="18.75" customHeight="1" x14ac:dyDescent="0.2">
      <c r="B928" s="106"/>
      <c r="C928" s="85"/>
      <c r="D928" s="87"/>
      <c r="E928" s="89"/>
      <c r="F928" s="155" t="s">
        <v>555</v>
      </c>
      <c r="G928" s="156"/>
      <c r="H928" s="157"/>
      <c r="I928" s="90" t="s">
        <v>700</v>
      </c>
      <c r="J928" s="98" t="s">
        <v>556</v>
      </c>
      <c r="K928" s="118">
        <v>2862</v>
      </c>
    </row>
    <row r="929" spans="2:17" ht="33.75" customHeight="1" x14ac:dyDescent="0.2">
      <c r="B929" s="106"/>
      <c r="C929" s="85"/>
      <c r="D929" s="87"/>
      <c r="E929" s="89"/>
      <c r="F929" s="155" t="s">
        <v>28</v>
      </c>
      <c r="G929" s="156"/>
      <c r="H929" s="157"/>
      <c r="I929" s="90" t="s">
        <v>700</v>
      </c>
      <c r="J929" s="98" t="s">
        <v>29</v>
      </c>
      <c r="K929" s="118">
        <v>5</v>
      </c>
    </row>
    <row r="930" spans="2:17" ht="48" customHeight="1" x14ac:dyDescent="0.2">
      <c r="B930" s="106"/>
      <c r="C930" s="85"/>
      <c r="D930" s="87"/>
      <c r="E930" s="89"/>
      <c r="F930" s="155" t="s">
        <v>557</v>
      </c>
      <c r="G930" s="156"/>
      <c r="H930" s="157"/>
      <c r="I930" s="90" t="s">
        <v>700</v>
      </c>
      <c r="J930" s="98" t="s">
        <v>558</v>
      </c>
      <c r="K930" s="118">
        <v>864.4</v>
      </c>
    </row>
    <row r="931" spans="2:17" ht="15" customHeight="1" x14ac:dyDescent="0.2">
      <c r="B931" s="161" t="s">
        <v>701</v>
      </c>
      <c r="C931" s="162"/>
      <c r="D931" s="162"/>
      <c r="E931" s="162"/>
      <c r="F931" s="162"/>
      <c r="G931" s="162"/>
      <c r="H931" s="162"/>
      <c r="I931" s="111" t="s">
        <v>702</v>
      </c>
      <c r="J931" s="112"/>
      <c r="K931" s="114">
        <f>K932+K935+K938</f>
        <v>24935.600000000002</v>
      </c>
    </row>
    <row r="932" spans="2:17" ht="24.75" customHeight="1" x14ac:dyDescent="0.2">
      <c r="B932" s="106"/>
      <c r="C932" s="85"/>
      <c r="D932" s="87"/>
      <c r="E932" s="158" t="s">
        <v>703</v>
      </c>
      <c r="F932" s="158"/>
      <c r="G932" s="158"/>
      <c r="H932" s="158"/>
      <c r="I932" s="88" t="s">
        <v>704</v>
      </c>
      <c r="J932" s="97"/>
      <c r="K932" s="117">
        <f>K933+K934</f>
        <v>12925.7</v>
      </c>
    </row>
    <row r="933" spans="2:17" ht="35.25" customHeight="1" x14ac:dyDescent="0.2">
      <c r="B933" s="106"/>
      <c r="C933" s="85"/>
      <c r="D933" s="87"/>
      <c r="E933" s="89"/>
      <c r="F933" s="155" t="s">
        <v>522</v>
      </c>
      <c r="G933" s="156"/>
      <c r="H933" s="157"/>
      <c r="I933" s="90" t="s">
        <v>704</v>
      </c>
      <c r="J933" s="98" t="s">
        <v>523</v>
      </c>
      <c r="K933" s="118">
        <v>12725.7</v>
      </c>
    </row>
    <row r="934" spans="2:17" ht="34.5" customHeight="1" x14ac:dyDescent="0.2">
      <c r="B934" s="106"/>
      <c r="C934" s="85"/>
      <c r="D934" s="87"/>
      <c r="E934" s="89"/>
      <c r="F934" s="155" t="s">
        <v>524</v>
      </c>
      <c r="G934" s="156"/>
      <c r="H934" s="157"/>
      <c r="I934" s="90" t="s">
        <v>704</v>
      </c>
      <c r="J934" s="98" t="s">
        <v>525</v>
      </c>
      <c r="K934" s="118">
        <v>200</v>
      </c>
    </row>
    <row r="935" spans="2:17" ht="15" customHeight="1" x14ac:dyDescent="0.2">
      <c r="B935" s="106"/>
      <c r="C935" s="85"/>
      <c r="D935" s="87"/>
      <c r="E935" s="158" t="s">
        <v>705</v>
      </c>
      <c r="F935" s="158"/>
      <c r="G935" s="158"/>
      <c r="H935" s="158"/>
      <c r="I935" s="88" t="s">
        <v>706</v>
      </c>
      <c r="J935" s="97"/>
      <c r="K935" s="117">
        <f>K937+K936</f>
        <v>11759.900000000001</v>
      </c>
    </row>
    <row r="936" spans="2:17" ht="15" customHeight="1" x14ac:dyDescent="0.2">
      <c r="B936" s="106"/>
      <c r="C936" s="85"/>
      <c r="D936" s="87"/>
      <c r="E936" s="89"/>
      <c r="F936" s="127"/>
      <c r="G936" s="172" t="s">
        <v>534</v>
      </c>
      <c r="H936" s="173"/>
      <c r="I936" s="88" t="s">
        <v>706</v>
      </c>
      <c r="J936" s="97">
        <v>612</v>
      </c>
      <c r="K936" s="134">
        <v>6822.8</v>
      </c>
    </row>
    <row r="937" spans="2:17" ht="33" customHeight="1" x14ac:dyDescent="0.2">
      <c r="B937" s="106"/>
      <c r="C937" s="85"/>
      <c r="D937" s="87"/>
      <c r="E937" s="89"/>
      <c r="F937" s="155" t="s">
        <v>1009</v>
      </c>
      <c r="G937" s="156"/>
      <c r="H937" s="157"/>
      <c r="I937" s="90" t="s">
        <v>706</v>
      </c>
      <c r="J937" s="98">
        <v>831</v>
      </c>
      <c r="K937" s="120">
        <v>4937.1000000000004</v>
      </c>
    </row>
    <row r="938" spans="2:17" ht="69.75" customHeight="1" x14ac:dyDescent="0.2">
      <c r="B938" s="107"/>
      <c r="C938" s="101"/>
      <c r="D938" s="102"/>
      <c r="E938" s="103"/>
      <c r="F938" s="104"/>
      <c r="G938" s="170" t="s">
        <v>1049</v>
      </c>
      <c r="H938" s="171"/>
      <c r="I938" s="148">
        <v>9900000090</v>
      </c>
      <c r="J938" s="149"/>
      <c r="K938" s="120">
        <f>K939+K940</f>
        <v>250</v>
      </c>
    </row>
    <row r="939" spans="2:17" ht="18" customHeight="1" x14ac:dyDescent="0.2">
      <c r="B939" s="107"/>
      <c r="C939" s="101"/>
      <c r="D939" s="102"/>
      <c r="E939" s="103"/>
      <c r="F939" s="104"/>
      <c r="G939" s="170" t="s">
        <v>36</v>
      </c>
      <c r="H939" s="171"/>
      <c r="I939" s="148">
        <v>9900000090</v>
      </c>
      <c r="J939" s="149">
        <v>852</v>
      </c>
      <c r="K939" s="120">
        <v>168.6</v>
      </c>
    </row>
    <row r="940" spans="2:17" ht="20.25" customHeight="1" x14ac:dyDescent="0.2">
      <c r="B940" s="107"/>
      <c r="C940" s="101"/>
      <c r="D940" s="102"/>
      <c r="E940" s="103"/>
      <c r="F940" s="104"/>
      <c r="G940" s="170" t="s">
        <v>384</v>
      </c>
      <c r="H940" s="171"/>
      <c r="I940" s="148">
        <v>9900000090</v>
      </c>
      <c r="J940" s="149">
        <v>853</v>
      </c>
      <c r="K940" s="120">
        <v>81.400000000000006</v>
      </c>
    </row>
    <row r="941" spans="2:17" ht="15" customHeight="1" thickBot="1" x14ac:dyDescent="0.25">
      <c r="B941" s="107"/>
      <c r="C941" s="101"/>
      <c r="D941" s="102"/>
      <c r="E941" s="103"/>
      <c r="F941" s="104"/>
      <c r="G941" s="154" t="s">
        <v>988</v>
      </c>
      <c r="H941" s="154"/>
      <c r="I941" s="108"/>
      <c r="J941" s="109"/>
      <c r="K941" s="121">
        <f>K931+K916</f>
        <v>32889.5</v>
      </c>
      <c r="Q941" s="62"/>
    </row>
    <row r="942" spans="2:17" ht="16.5" thickBot="1" x14ac:dyDescent="0.3">
      <c r="B942" s="182" t="s">
        <v>339</v>
      </c>
      <c r="C942" s="183"/>
      <c r="D942" s="183"/>
      <c r="E942" s="183"/>
      <c r="F942" s="183"/>
      <c r="G942" s="183"/>
      <c r="H942" s="183"/>
      <c r="I942" s="183"/>
      <c r="J942" s="183"/>
      <c r="K942" s="122">
        <f>K941+K915</f>
        <v>4609907.3999999994</v>
      </c>
    </row>
    <row r="943" spans="2:17" ht="16.5" thickBot="1" x14ac:dyDescent="0.3">
      <c r="G943" s="184" t="s">
        <v>987</v>
      </c>
      <c r="H943" s="185"/>
      <c r="I943" s="185"/>
      <c r="J943" s="185"/>
      <c r="K943" s="138">
        <f>K298+K300+K302+K305+K307</f>
        <v>6610</v>
      </c>
    </row>
    <row r="944" spans="2:17" ht="15" customHeight="1" x14ac:dyDescent="0.2">
      <c r="B944" s="181"/>
      <c r="C944" s="181"/>
      <c r="D944" s="181"/>
      <c r="E944" s="181"/>
      <c r="F944" s="181"/>
      <c r="G944" s="181"/>
      <c r="H944" s="105"/>
      <c r="I944" s="105"/>
      <c r="J944" s="82"/>
      <c r="K944" s="105"/>
      <c r="L944" s="62"/>
      <c r="M944" s="62"/>
      <c r="N944" s="62"/>
      <c r="O944" s="62"/>
      <c r="P944" s="62"/>
      <c r="Q944" s="62"/>
    </row>
    <row r="945" spans="2:17" x14ac:dyDescent="0.2">
      <c r="B945" s="81"/>
      <c r="C945" s="81"/>
      <c r="D945" s="81"/>
      <c r="E945" s="81"/>
      <c r="F945" s="81"/>
      <c r="G945" s="81"/>
      <c r="H945" s="80"/>
      <c r="I945" s="93"/>
      <c r="J945" s="80"/>
      <c r="K945" s="93"/>
      <c r="L945" s="62"/>
      <c r="M945" s="62"/>
      <c r="N945" s="62"/>
      <c r="O945" s="62"/>
      <c r="P945" s="62"/>
      <c r="Q945" s="62"/>
    </row>
    <row r="946" spans="2:17" x14ac:dyDescent="0.2">
      <c r="B946" s="62"/>
      <c r="C946" s="62"/>
      <c r="D946" s="62"/>
      <c r="E946" s="62"/>
      <c r="F946" s="83"/>
      <c r="G946" s="83"/>
      <c r="H946" s="62"/>
      <c r="I946" s="62"/>
      <c r="J946" s="62"/>
      <c r="K946" s="62"/>
      <c r="L946" s="62"/>
      <c r="M946" s="62"/>
      <c r="N946" s="62"/>
      <c r="O946" s="62"/>
      <c r="P946" s="62"/>
      <c r="Q946" s="62"/>
    </row>
  </sheetData>
  <mergeCells count="945">
    <mergeCell ref="G395:H395"/>
    <mergeCell ref="G207:H207"/>
    <mergeCell ref="G208:H208"/>
    <mergeCell ref="G845:H845"/>
    <mergeCell ref="G874:H874"/>
    <mergeCell ref="G875:H875"/>
    <mergeCell ref="G878:H878"/>
    <mergeCell ref="G879:H879"/>
    <mergeCell ref="G880:H880"/>
    <mergeCell ref="G485:H485"/>
    <mergeCell ref="G521:H521"/>
    <mergeCell ref="G522:H522"/>
    <mergeCell ref="G523:H523"/>
    <mergeCell ref="G524:H524"/>
    <mergeCell ref="G664:H664"/>
    <mergeCell ref="G842:H842"/>
    <mergeCell ref="G843:H843"/>
    <mergeCell ref="G844:H844"/>
    <mergeCell ref="E810:H810"/>
    <mergeCell ref="F811:H811"/>
    <mergeCell ref="B815:H815"/>
    <mergeCell ref="F814:H814"/>
    <mergeCell ref="G812:H812"/>
    <mergeCell ref="E802:H802"/>
    <mergeCell ref="G882:H882"/>
    <mergeCell ref="G883:H883"/>
    <mergeCell ref="B863:H863"/>
    <mergeCell ref="C864:H864"/>
    <mergeCell ref="E861:H861"/>
    <mergeCell ref="F862:H862"/>
    <mergeCell ref="E850:H850"/>
    <mergeCell ref="F851:H851"/>
    <mergeCell ref="E857:H857"/>
    <mergeCell ref="D854:H854"/>
    <mergeCell ref="F860:H860"/>
    <mergeCell ref="E855:H855"/>
    <mergeCell ref="F856:H856"/>
    <mergeCell ref="E859:H859"/>
    <mergeCell ref="F858:H858"/>
    <mergeCell ref="E791:H791"/>
    <mergeCell ref="E786:H786"/>
    <mergeCell ref="E804:H804"/>
    <mergeCell ref="F805:H805"/>
    <mergeCell ref="C806:H806"/>
    <mergeCell ref="F803:H803"/>
    <mergeCell ref="E798:H798"/>
    <mergeCell ref="F799:H799"/>
    <mergeCell ref="E800:H800"/>
    <mergeCell ref="F801:H801"/>
    <mergeCell ref="C796:H796"/>
    <mergeCell ref="E789:H789"/>
    <mergeCell ref="F790:H790"/>
    <mergeCell ref="E794:H794"/>
    <mergeCell ref="F795:H795"/>
    <mergeCell ref="F787:H787"/>
    <mergeCell ref="F788:H788"/>
    <mergeCell ref="D797:H797"/>
    <mergeCell ref="F792:H792"/>
    <mergeCell ref="D793:H793"/>
    <mergeCell ref="G399:H399"/>
    <mergeCell ref="G400:H400"/>
    <mergeCell ref="G401:H401"/>
    <mergeCell ref="G551:H551"/>
    <mergeCell ref="G552:H552"/>
    <mergeCell ref="G852:H852"/>
    <mergeCell ref="G853:H853"/>
    <mergeCell ref="G2:K2"/>
    <mergeCell ref="G3:K3"/>
    <mergeCell ref="G5:K5"/>
    <mergeCell ref="G7:K7"/>
    <mergeCell ref="D847:H847"/>
    <mergeCell ref="E848:H848"/>
    <mergeCell ref="F849:H849"/>
    <mergeCell ref="C846:H846"/>
    <mergeCell ref="F833:H833"/>
    <mergeCell ref="E834:H834"/>
    <mergeCell ref="G836:H836"/>
    <mergeCell ref="G837:H837"/>
    <mergeCell ref="D807:H807"/>
    <mergeCell ref="E808:H808"/>
    <mergeCell ref="E813:H813"/>
    <mergeCell ref="F809:H809"/>
    <mergeCell ref="C816:H816"/>
    <mergeCell ref="G1:P1"/>
    <mergeCell ref="G4:P4"/>
    <mergeCell ref="G6:P6"/>
    <mergeCell ref="F841:H841"/>
    <mergeCell ref="F821:H821"/>
    <mergeCell ref="F828:H828"/>
    <mergeCell ref="F823:H823"/>
    <mergeCell ref="D826:H826"/>
    <mergeCell ref="E827:H827"/>
    <mergeCell ref="F831:H831"/>
    <mergeCell ref="E832:H832"/>
    <mergeCell ref="E824:H824"/>
    <mergeCell ref="F825:H825"/>
    <mergeCell ref="D829:H829"/>
    <mergeCell ref="E830:H830"/>
    <mergeCell ref="F819:H819"/>
    <mergeCell ref="E820:H820"/>
    <mergeCell ref="E822:H822"/>
    <mergeCell ref="D817:H817"/>
    <mergeCell ref="E818:H818"/>
    <mergeCell ref="F835:H835"/>
    <mergeCell ref="C838:H838"/>
    <mergeCell ref="D839:H839"/>
    <mergeCell ref="E840:H840"/>
    <mergeCell ref="E910:H910"/>
    <mergeCell ref="F923:H923"/>
    <mergeCell ref="F909:H909"/>
    <mergeCell ref="E913:H913"/>
    <mergeCell ref="F911:H911"/>
    <mergeCell ref="F925:H925"/>
    <mergeCell ref="F926:H926"/>
    <mergeCell ref="E927:H927"/>
    <mergeCell ref="F924:H924"/>
    <mergeCell ref="F919:H919"/>
    <mergeCell ref="F920:H920"/>
    <mergeCell ref="E921:H921"/>
    <mergeCell ref="F922:H922"/>
    <mergeCell ref="E917:H917"/>
    <mergeCell ref="D912:H912"/>
    <mergeCell ref="B916:H916"/>
    <mergeCell ref="F918:H918"/>
    <mergeCell ref="F914:H914"/>
    <mergeCell ref="G915:H915"/>
    <mergeCell ref="B944:G944"/>
    <mergeCell ref="F937:H937"/>
    <mergeCell ref="B942:J942"/>
    <mergeCell ref="F928:H928"/>
    <mergeCell ref="F929:H929"/>
    <mergeCell ref="F933:H933"/>
    <mergeCell ref="F930:H930"/>
    <mergeCell ref="B931:H931"/>
    <mergeCell ref="E932:H932"/>
    <mergeCell ref="E935:H935"/>
    <mergeCell ref="F934:H934"/>
    <mergeCell ref="G943:J943"/>
    <mergeCell ref="G936:H936"/>
    <mergeCell ref="G938:H938"/>
    <mergeCell ref="G939:H939"/>
    <mergeCell ref="G940:H940"/>
    <mergeCell ref="F907:H907"/>
    <mergeCell ref="E908:H908"/>
    <mergeCell ref="F905:H905"/>
    <mergeCell ref="E906:H906"/>
    <mergeCell ref="E896:H896"/>
    <mergeCell ref="F897:H897"/>
    <mergeCell ref="F901:H901"/>
    <mergeCell ref="E898:H898"/>
    <mergeCell ref="E904:H904"/>
    <mergeCell ref="F899:H899"/>
    <mergeCell ref="E900:H900"/>
    <mergeCell ref="F903:H903"/>
    <mergeCell ref="E902:H902"/>
    <mergeCell ref="F891:H891"/>
    <mergeCell ref="D865:H865"/>
    <mergeCell ref="E872:H872"/>
    <mergeCell ref="F867:H867"/>
    <mergeCell ref="F893:H893"/>
    <mergeCell ref="E894:H894"/>
    <mergeCell ref="F895:H895"/>
    <mergeCell ref="E892:H892"/>
    <mergeCell ref="F887:H887"/>
    <mergeCell ref="E888:H888"/>
    <mergeCell ref="F889:H889"/>
    <mergeCell ref="E890:H890"/>
    <mergeCell ref="F885:H885"/>
    <mergeCell ref="E870:H870"/>
    <mergeCell ref="F871:H871"/>
    <mergeCell ref="F877:H877"/>
    <mergeCell ref="E884:H884"/>
    <mergeCell ref="E868:H868"/>
    <mergeCell ref="F869:H869"/>
    <mergeCell ref="E886:H886"/>
    <mergeCell ref="F873:H873"/>
    <mergeCell ref="E876:H876"/>
    <mergeCell ref="E866:H866"/>
    <mergeCell ref="G881:H881"/>
    <mergeCell ref="E781:H781"/>
    <mergeCell ref="F782:H782"/>
    <mergeCell ref="F785:H785"/>
    <mergeCell ref="E779:H779"/>
    <mergeCell ref="F780:H780"/>
    <mergeCell ref="F771:H771"/>
    <mergeCell ref="E772:H772"/>
    <mergeCell ref="E776:H776"/>
    <mergeCell ref="F773:H773"/>
    <mergeCell ref="F778:H778"/>
    <mergeCell ref="C774:H774"/>
    <mergeCell ref="D775:H775"/>
    <mergeCell ref="F777:H777"/>
    <mergeCell ref="E783:H783"/>
    <mergeCell ref="G784:H784"/>
    <mergeCell ref="E766:H766"/>
    <mergeCell ref="D755:H755"/>
    <mergeCell ref="F750:H750"/>
    <mergeCell ref="E768:H768"/>
    <mergeCell ref="F769:H769"/>
    <mergeCell ref="E770:H770"/>
    <mergeCell ref="F767:H767"/>
    <mergeCell ref="E762:H762"/>
    <mergeCell ref="F763:H763"/>
    <mergeCell ref="C764:H764"/>
    <mergeCell ref="D765:H765"/>
    <mergeCell ref="E760:H760"/>
    <mergeCell ref="B753:H753"/>
    <mergeCell ref="C754:H754"/>
    <mergeCell ref="E758:H758"/>
    <mergeCell ref="F759:H759"/>
    <mergeCell ref="E751:H751"/>
    <mergeCell ref="F752:H752"/>
    <mergeCell ref="F761:H761"/>
    <mergeCell ref="E756:H756"/>
    <mergeCell ref="F757:H757"/>
    <mergeCell ref="E741:H741"/>
    <mergeCell ref="F742:H742"/>
    <mergeCell ref="E749:H749"/>
    <mergeCell ref="C739:H739"/>
    <mergeCell ref="D740:H740"/>
    <mergeCell ref="F730:H730"/>
    <mergeCell ref="F731:H731"/>
    <mergeCell ref="F735:H735"/>
    <mergeCell ref="E732:H732"/>
    <mergeCell ref="F738:H738"/>
    <mergeCell ref="F733:H733"/>
    <mergeCell ref="E734:H734"/>
    <mergeCell ref="E737:H737"/>
    <mergeCell ref="F736:H736"/>
    <mergeCell ref="G743:H743"/>
    <mergeCell ref="G744:H744"/>
    <mergeCell ref="G745:H745"/>
    <mergeCell ref="G746:H746"/>
    <mergeCell ref="G747:H747"/>
    <mergeCell ref="D748:H748"/>
    <mergeCell ref="F725:H725"/>
    <mergeCell ref="D707:H707"/>
    <mergeCell ref="F714:H714"/>
    <mergeCell ref="F709:H709"/>
    <mergeCell ref="F727:H727"/>
    <mergeCell ref="D728:H728"/>
    <mergeCell ref="E729:H729"/>
    <mergeCell ref="E726:H726"/>
    <mergeCell ref="F721:H721"/>
    <mergeCell ref="E722:H722"/>
    <mergeCell ref="F723:H723"/>
    <mergeCell ref="E724:H724"/>
    <mergeCell ref="F719:H719"/>
    <mergeCell ref="D712:H712"/>
    <mergeCell ref="E713:H713"/>
    <mergeCell ref="F717:H717"/>
    <mergeCell ref="E718:H718"/>
    <mergeCell ref="E710:H710"/>
    <mergeCell ref="F711:H711"/>
    <mergeCell ref="E720:H720"/>
    <mergeCell ref="D715:H715"/>
    <mergeCell ref="E716:H716"/>
    <mergeCell ref="E705:H705"/>
    <mergeCell ref="F706:H706"/>
    <mergeCell ref="E708:H708"/>
    <mergeCell ref="E703:H703"/>
    <mergeCell ref="F704:H704"/>
    <mergeCell ref="F694:H694"/>
    <mergeCell ref="E695:H695"/>
    <mergeCell ref="E699:H699"/>
    <mergeCell ref="F696:H696"/>
    <mergeCell ref="F702:H702"/>
    <mergeCell ref="E697:H697"/>
    <mergeCell ref="F698:H698"/>
    <mergeCell ref="E701:H701"/>
    <mergeCell ref="F700:H700"/>
    <mergeCell ref="E689:H689"/>
    <mergeCell ref="F671:H671"/>
    <mergeCell ref="F678:H678"/>
    <mergeCell ref="F673:H673"/>
    <mergeCell ref="E691:H691"/>
    <mergeCell ref="F692:H692"/>
    <mergeCell ref="E693:H693"/>
    <mergeCell ref="F690:H690"/>
    <mergeCell ref="F685:H685"/>
    <mergeCell ref="B686:H686"/>
    <mergeCell ref="C687:H687"/>
    <mergeCell ref="D688:H688"/>
    <mergeCell ref="F683:H683"/>
    <mergeCell ref="E676:H676"/>
    <mergeCell ref="F677:H677"/>
    <mergeCell ref="F681:H681"/>
    <mergeCell ref="F682:H682"/>
    <mergeCell ref="F674:H674"/>
    <mergeCell ref="F675:H675"/>
    <mergeCell ref="F684:H684"/>
    <mergeCell ref="F679:H679"/>
    <mergeCell ref="E680:H680"/>
    <mergeCell ref="F669:H669"/>
    <mergeCell ref="F670:H670"/>
    <mergeCell ref="F672:H672"/>
    <mergeCell ref="D667:H667"/>
    <mergeCell ref="E668:H668"/>
    <mergeCell ref="F657:H657"/>
    <mergeCell ref="C658:H658"/>
    <mergeCell ref="F662:H662"/>
    <mergeCell ref="D659:H659"/>
    <mergeCell ref="C666:H666"/>
    <mergeCell ref="E660:H660"/>
    <mergeCell ref="F661:H661"/>
    <mergeCell ref="F665:H665"/>
    <mergeCell ref="F663:H663"/>
    <mergeCell ref="D644:H644"/>
    <mergeCell ref="D652:H652"/>
    <mergeCell ref="C643:H643"/>
    <mergeCell ref="F650:H650"/>
    <mergeCell ref="E645:H645"/>
    <mergeCell ref="F654:H654"/>
    <mergeCell ref="D655:H655"/>
    <mergeCell ref="E656:H656"/>
    <mergeCell ref="E653:H653"/>
    <mergeCell ref="F648:H648"/>
    <mergeCell ref="E649:H649"/>
    <mergeCell ref="F646:H646"/>
    <mergeCell ref="E647:H647"/>
    <mergeCell ref="C651:H651"/>
    <mergeCell ref="E635:H635"/>
    <mergeCell ref="F642:H642"/>
    <mergeCell ref="F633:H633"/>
    <mergeCell ref="F634:H634"/>
    <mergeCell ref="F624:H624"/>
    <mergeCell ref="E625:H625"/>
    <mergeCell ref="E629:H629"/>
    <mergeCell ref="F626:H626"/>
    <mergeCell ref="F632:H632"/>
    <mergeCell ref="E627:H627"/>
    <mergeCell ref="F628:H628"/>
    <mergeCell ref="F631:H631"/>
    <mergeCell ref="F630:H630"/>
    <mergeCell ref="F636:H636"/>
    <mergeCell ref="F637:H637"/>
    <mergeCell ref="F638:H638"/>
    <mergeCell ref="F639:H639"/>
    <mergeCell ref="F640:H640"/>
    <mergeCell ref="F641:H641"/>
    <mergeCell ref="C619:H619"/>
    <mergeCell ref="F601:H601"/>
    <mergeCell ref="F608:H608"/>
    <mergeCell ref="C603:H603"/>
    <mergeCell ref="E621:H621"/>
    <mergeCell ref="F622:H622"/>
    <mergeCell ref="E623:H623"/>
    <mergeCell ref="D620:H620"/>
    <mergeCell ref="F615:H615"/>
    <mergeCell ref="E616:H616"/>
    <mergeCell ref="F617:H617"/>
    <mergeCell ref="B618:H618"/>
    <mergeCell ref="F613:H613"/>
    <mergeCell ref="F606:H606"/>
    <mergeCell ref="E607:H607"/>
    <mergeCell ref="D611:H611"/>
    <mergeCell ref="E612:H612"/>
    <mergeCell ref="D604:H604"/>
    <mergeCell ref="E605:H605"/>
    <mergeCell ref="E614:H614"/>
    <mergeCell ref="E609:H609"/>
    <mergeCell ref="F610:H610"/>
    <mergeCell ref="F599:H599"/>
    <mergeCell ref="F600:H600"/>
    <mergeCell ref="F602:H602"/>
    <mergeCell ref="F597:H597"/>
    <mergeCell ref="F598:H598"/>
    <mergeCell ref="E588:H588"/>
    <mergeCell ref="F589:H589"/>
    <mergeCell ref="F593:H593"/>
    <mergeCell ref="E590:H590"/>
    <mergeCell ref="E596:H596"/>
    <mergeCell ref="F591:H591"/>
    <mergeCell ref="E592:H592"/>
    <mergeCell ref="D595:H595"/>
    <mergeCell ref="C594:H594"/>
    <mergeCell ref="E583:H583"/>
    <mergeCell ref="D563:H563"/>
    <mergeCell ref="E568:H568"/>
    <mergeCell ref="F565:H565"/>
    <mergeCell ref="B585:H585"/>
    <mergeCell ref="C586:H586"/>
    <mergeCell ref="D587:H587"/>
    <mergeCell ref="F584:H584"/>
    <mergeCell ref="F579:H579"/>
    <mergeCell ref="D580:H580"/>
    <mergeCell ref="E581:H581"/>
    <mergeCell ref="F582:H582"/>
    <mergeCell ref="F577:H577"/>
    <mergeCell ref="D575:H575"/>
    <mergeCell ref="E576:H576"/>
    <mergeCell ref="E566:H566"/>
    <mergeCell ref="F567:H567"/>
    <mergeCell ref="E578:H578"/>
    <mergeCell ref="F569:H569"/>
    <mergeCell ref="C574:H574"/>
    <mergeCell ref="G570:H570"/>
    <mergeCell ref="G573:H573"/>
    <mergeCell ref="G571:H571"/>
    <mergeCell ref="G572:H572"/>
    <mergeCell ref="E561:H561"/>
    <mergeCell ref="F562:H562"/>
    <mergeCell ref="E564:H564"/>
    <mergeCell ref="D550:H550"/>
    <mergeCell ref="E553:H553"/>
    <mergeCell ref="F554:H554"/>
    <mergeCell ref="C555:H555"/>
    <mergeCell ref="D556:H556"/>
    <mergeCell ref="D545:H545"/>
    <mergeCell ref="G557:H557"/>
    <mergeCell ref="G558:H558"/>
    <mergeCell ref="G559:H559"/>
    <mergeCell ref="G560:H560"/>
    <mergeCell ref="E534:H534"/>
    <mergeCell ref="E525:H525"/>
    <mergeCell ref="F547:H547"/>
    <mergeCell ref="B548:H548"/>
    <mergeCell ref="C549:H549"/>
    <mergeCell ref="E546:H546"/>
    <mergeCell ref="D541:H541"/>
    <mergeCell ref="E542:H542"/>
    <mergeCell ref="F543:H543"/>
    <mergeCell ref="C544:H544"/>
    <mergeCell ref="F539:H539"/>
    <mergeCell ref="C532:H532"/>
    <mergeCell ref="D533:H533"/>
    <mergeCell ref="D537:H537"/>
    <mergeCell ref="E538:H538"/>
    <mergeCell ref="F526:H526"/>
    <mergeCell ref="B527:H527"/>
    <mergeCell ref="C540:H540"/>
    <mergeCell ref="F535:H535"/>
    <mergeCell ref="C536:H536"/>
    <mergeCell ref="G528:H528"/>
    <mergeCell ref="G529:H529"/>
    <mergeCell ref="G530:H530"/>
    <mergeCell ref="G531:H531"/>
    <mergeCell ref="F517:H517"/>
    <mergeCell ref="E518:H518"/>
    <mergeCell ref="D520:H520"/>
    <mergeCell ref="D515:H515"/>
    <mergeCell ref="E516:H516"/>
    <mergeCell ref="E506:H506"/>
    <mergeCell ref="F507:H507"/>
    <mergeCell ref="F511:H511"/>
    <mergeCell ref="C508:H508"/>
    <mergeCell ref="C514:H514"/>
    <mergeCell ref="D509:H509"/>
    <mergeCell ref="E510:H510"/>
    <mergeCell ref="F513:H513"/>
    <mergeCell ref="E512:H512"/>
    <mergeCell ref="F519:H519"/>
    <mergeCell ref="F501:H501"/>
    <mergeCell ref="E480:H480"/>
    <mergeCell ref="E488:H488"/>
    <mergeCell ref="C482:H482"/>
    <mergeCell ref="D503:H503"/>
    <mergeCell ref="E504:H504"/>
    <mergeCell ref="F505:H505"/>
    <mergeCell ref="C502:H502"/>
    <mergeCell ref="F495:H495"/>
    <mergeCell ref="F496:H496"/>
    <mergeCell ref="F499:H499"/>
    <mergeCell ref="E500:H500"/>
    <mergeCell ref="F493:H493"/>
    <mergeCell ref="F486:H486"/>
    <mergeCell ref="D487:H487"/>
    <mergeCell ref="E491:H491"/>
    <mergeCell ref="F492:H492"/>
    <mergeCell ref="D483:H483"/>
    <mergeCell ref="E484:H484"/>
    <mergeCell ref="F494:H494"/>
    <mergeCell ref="F489:H489"/>
    <mergeCell ref="D490:H490"/>
    <mergeCell ref="G497:H497"/>
    <mergeCell ref="G498:H498"/>
    <mergeCell ref="F478:H478"/>
    <mergeCell ref="D479:H479"/>
    <mergeCell ref="F481:H481"/>
    <mergeCell ref="F476:H476"/>
    <mergeCell ref="E477:H477"/>
    <mergeCell ref="E467:H467"/>
    <mergeCell ref="F468:H468"/>
    <mergeCell ref="E472:H472"/>
    <mergeCell ref="E469:H469"/>
    <mergeCell ref="F475:H475"/>
    <mergeCell ref="F470:H470"/>
    <mergeCell ref="D471:H471"/>
    <mergeCell ref="E474:H474"/>
    <mergeCell ref="F473:H473"/>
    <mergeCell ref="E462:H462"/>
    <mergeCell ref="D444:H444"/>
    <mergeCell ref="E451:H451"/>
    <mergeCell ref="F446:H446"/>
    <mergeCell ref="E464:H464"/>
    <mergeCell ref="F465:H465"/>
    <mergeCell ref="D466:H466"/>
    <mergeCell ref="F463:H463"/>
    <mergeCell ref="F458:H458"/>
    <mergeCell ref="D459:H459"/>
    <mergeCell ref="E460:H460"/>
    <mergeCell ref="F461:H461"/>
    <mergeCell ref="F456:H456"/>
    <mergeCell ref="F449:H449"/>
    <mergeCell ref="D450:H450"/>
    <mergeCell ref="E454:H454"/>
    <mergeCell ref="F455:H455"/>
    <mergeCell ref="D447:H447"/>
    <mergeCell ref="E448:H448"/>
    <mergeCell ref="E457:H457"/>
    <mergeCell ref="F452:H452"/>
    <mergeCell ref="F453:H453"/>
    <mergeCell ref="E442:H442"/>
    <mergeCell ref="F443:H443"/>
    <mergeCell ref="E445:H445"/>
    <mergeCell ref="E440:H440"/>
    <mergeCell ref="F441:H441"/>
    <mergeCell ref="E433:H433"/>
    <mergeCell ref="F434:H434"/>
    <mergeCell ref="F436:H436"/>
    <mergeCell ref="D439:H439"/>
    <mergeCell ref="E435:H435"/>
    <mergeCell ref="C438:H438"/>
    <mergeCell ref="B437:H437"/>
    <mergeCell ref="D428:H428"/>
    <mergeCell ref="F410:H410"/>
    <mergeCell ref="F417:H417"/>
    <mergeCell ref="F412:H412"/>
    <mergeCell ref="F430:H430"/>
    <mergeCell ref="C431:H431"/>
    <mergeCell ref="D432:H432"/>
    <mergeCell ref="E429:H429"/>
    <mergeCell ref="E424:H424"/>
    <mergeCell ref="F425:H425"/>
    <mergeCell ref="F426:H426"/>
    <mergeCell ref="C427:H427"/>
    <mergeCell ref="E422:H422"/>
    <mergeCell ref="D415:H415"/>
    <mergeCell ref="E416:H416"/>
    <mergeCell ref="E420:H420"/>
    <mergeCell ref="F421:H421"/>
    <mergeCell ref="B413:H413"/>
    <mergeCell ref="C414:H414"/>
    <mergeCell ref="F423:H423"/>
    <mergeCell ref="E418:H418"/>
    <mergeCell ref="F419:H419"/>
    <mergeCell ref="D408:H408"/>
    <mergeCell ref="E409:H409"/>
    <mergeCell ref="F411:H411"/>
    <mergeCell ref="C407:H407"/>
    <mergeCell ref="B402:H402"/>
    <mergeCell ref="C403:H403"/>
    <mergeCell ref="E405:H405"/>
    <mergeCell ref="D404:H404"/>
    <mergeCell ref="F406:H406"/>
    <mergeCell ref="F392:H392"/>
    <mergeCell ref="F373:H373"/>
    <mergeCell ref="D380:H380"/>
    <mergeCell ref="F375:H375"/>
    <mergeCell ref="E396:H396"/>
    <mergeCell ref="F397:H397"/>
    <mergeCell ref="F398:H398"/>
    <mergeCell ref="F393:H393"/>
    <mergeCell ref="F387:H387"/>
    <mergeCell ref="C389:H389"/>
    <mergeCell ref="D390:H390"/>
    <mergeCell ref="E391:H391"/>
    <mergeCell ref="D385:H385"/>
    <mergeCell ref="F378:H378"/>
    <mergeCell ref="C379:H379"/>
    <mergeCell ref="E383:H383"/>
    <mergeCell ref="F384:H384"/>
    <mergeCell ref="D376:H376"/>
    <mergeCell ref="E377:H377"/>
    <mergeCell ref="E386:H386"/>
    <mergeCell ref="E381:H381"/>
    <mergeCell ref="F382:H382"/>
    <mergeCell ref="G388:H388"/>
    <mergeCell ref="G394:H394"/>
    <mergeCell ref="D371:H371"/>
    <mergeCell ref="E372:H372"/>
    <mergeCell ref="E374:H374"/>
    <mergeCell ref="E369:H369"/>
    <mergeCell ref="F370:H370"/>
    <mergeCell ref="F358:H358"/>
    <mergeCell ref="E361:H361"/>
    <mergeCell ref="E365:H365"/>
    <mergeCell ref="F362:H362"/>
    <mergeCell ref="F368:H368"/>
    <mergeCell ref="E363:H363"/>
    <mergeCell ref="F364:H364"/>
    <mergeCell ref="E367:H367"/>
    <mergeCell ref="F366:H366"/>
    <mergeCell ref="G359:H359"/>
    <mergeCell ref="G360:H360"/>
    <mergeCell ref="F353:H353"/>
    <mergeCell ref="E333:H333"/>
    <mergeCell ref="F341:H341"/>
    <mergeCell ref="C335:H335"/>
    <mergeCell ref="E355:H355"/>
    <mergeCell ref="F356:H356"/>
    <mergeCell ref="E357:H357"/>
    <mergeCell ref="F354:H354"/>
    <mergeCell ref="F348:H348"/>
    <mergeCell ref="F349:H349"/>
    <mergeCell ref="E350:H350"/>
    <mergeCell ref="F351:H351"/>
    <mergeCell ref="E346:H346"/>
    <mergeCell ref="F339:H339"/>
    <mergeCell ref="E340:H340"/>
    <mergeCell ref="C344:H344"/>
    <mergeCell ref="D345:H345"/>
    <mergeCell ref="D336:H336"/>
    <mergeCell ref="E337:H337"/>
    <mergeCell ref="F347:H347"/>
    <mergeCell ref="F342:H342"/>
    <mergeCell ref="B343:H343"/>
    <mergeCell ref="G338:H338"/>
    <mergeCell ref="G352:H352"/>
    <mergeCell ref="E331:H331"/>
    <mergeCell ref="F332:H332"/>
    <mergeCell ref="F334:H334"/>
    <mergeCell ref="E329:H329"/>
    <mergeCell ref="F330:H330"/>
    <mergeCell ref="D321:H321"/>
    <mergeCell ref="E322:H322"/>
    <mergeCell ref="E325:H325"/>
    <mergeCell ref="F323:H323"/>
    <mergeCell ref="F328:H328"/>
    <mergeCell ref="F324:H324"/>
    <mergeCell ref="E327:H327"/>
    <mergeCell ref="F326:H326"/>
    <mergeCell ref="F316:H316"/>
    <mergeCell ref="F298:H298"/>
    <mergeCell ref="F305:H305"/>
    <mergeCell ref="F300:H300"/>
    <mergeCell ref="F318:H318"/>
    <mergeCell ref="F319:H319"/>
    <mergeCell ref="C320:H320"/>
    <mergeCell ref="F317:H317"/>
    <mergeCell ref="F312:H312"/>
    <mergeCell ref="F313:H313"/>
    <mergeCell ref="E314:H314"/>
    <mergeCell ref="F315:H315"/>
    <mergeCell ref="D310:H310"/>
    <mergeCell ref="F303:H303"/>
    <mergeCell ref="E304:H304"/>
    <mergeCell ref="E308:H308"/>
    <mergeCell ref="F309:H309"/>
    <mergeCell ref="E301:H301"/>
    <mergeCell ref="F302:H302"/>
    <mergeCell ref="E311:H311"/>
    <mergeCell ref="E306:H306"/>
    <mergeCell ref="F307:H307"/>
    <mergeCell ref="D296:H296"/>
    <mergeCell ref="E297:H297"/>
    <mergeCell ref="E299:H299"/>
    <mergeCell ref="B294:H294"/>
    <mergeCell ref="C295:H295"/>
    <mergeCell ref="F284:H284"/>
    <mergeCell ref="E285:H285"/>
    <mergeCell ref="F289:H289"/>
    <mergeCell ref="F286:H286"/>
    <mergeCell ref="F293:H293"/>
    <mergeCell ref="F287:H287"/>
    <mergeCell ref="F288:H288"/>
    <mergeCell ref="F291:H291"/>
    <mergeCell ref="F290:H290"/>
    <mergeCell ref="G292:H292"/>
    <mergeCell ref="F279:H279"/>
    <mergeCell ref="F261:H261"/>
    <mergeCell ref="E268:H268"/>
    <mergeCell ref="F263:H263"/>
    <mergeCell ref="F281:H281"/>
    <mergeCell ref="F282:H282"/>
    <mergeCell ref="F283:H283"/>
    <mergeCell ref="F280:H280"/>
    <mergeCell ref="F275:H275"/>
    <mergeCell ref="E276:H276"/>
    <mergeCell ref="F277:H277"/>
    <mergeCell ref="F278:H278"/>
    <mergeCell ref="F273:H273"/>
    <mergeCell ref="F266:H266"/>
    <mergeCell ref="D267:H267"/>
    <mergeCell ref="F271:H271"/>
    <mergeCell ref="F272:H272"/>
    <mergeCell ref="F264:H264"/>
    <mergeCell ref="F265:H265"/>
    <mergeCell ref="F274:H274"/>
    <mergeCell ref="F269:H269"/>
    <mergeCell ref="F270:H270"/>
    <mergeCell ref="D259:H259"/>
    <mergeCell ref="E260:H260"/>
    <mergeCell ref="F262:H262"/>
    <mergeCell ref="F257:H257"/>
    <mergeCell ref="C258:H258"/>
    <mergeCell ref="E246:H246"/>
    <mergeCell ref="F247:H247"/>
    <mergeCell ref="E253:H253"/>
    <mergeCell ref="D248:H248"/>
    <mergeCell ref="E256:H256"/>
    <mergeCell ref="E249:H249"/>
    <mergeCell ref="F250:H250"/>
    <mergeCell ref="D255:H255"/>
    <mergeCell ref="F254:H254"/>
    <mergeCell ref="G251:H251"/>
    <mergeCell ref="G252:H252"/>
    <mergeCell ref="F240:H240"/>
    <mergeCell ref="F222:H222"/>
    <mergeCell ref="E229:H229"/>
    <mergeCell ref="E224:H224"/>
    <mergeCell ref="F242:H242"/>
    <mergeCell ref="F243:H243"/>
    <mergeCell ref="D245:H245"/>
    <mergeCell ref="E241:H241"/>
    <mergeCell ref="F236:H236"/>
    <mergeCell ref="F237:H237"/>
    <mergeCell ref="E238:H238"/>
    <mergeCell ref="F239:H239"/>
    <mergeCell ref="D234:H234"/>
    <mergeCell ref="E227:H227"/>
    <mergeCell ref="F228:H228"/>
    <mergeCell ref="F232:H232"/>
    <mergeCell ref="C233:H233"/>
    <mergeCell ref="F225:H225"/>
    <mergeCell ref="D226:H226"/>
    <mergeCell ref="E235:H235"/>
    <mergeCell ref="F230:H230"/>
    <mergeCell ref="E231:H231"/>
    <mergeCell ref="G244:H244"/>
    <mergeCell ref="F220:H220"/>
    <mergeCell ref="E221:H221"/>
    <mergeCell ref="D223:H223"/>
    <mergeCell ref="F218:H218"/>
    <mergeCell ref="E219:H219"/>
    <mergeCell ref="F205:H205"/>
    <mergeCell ref="D206:H206"/>
    <mergeCell ref="F212:H212"/>
    <mergeCell ref="E209:H209"/>
    <mergeCell ref="E217:H217"/>
    <mergeCell ref="F210:H210"/>
    <mergeCell ref="E211:H211"/>
    <mergeCell ref="F216:H216"/>
    <mergeCell ref="E215:H215"/>
    <mergeCell ref="G214:H214"/>
    <mergeCell ref="G213:H213"/>
    <mergeCell ref="E200:H200"/>
    <mergeCell ref="F182:H182"/>
    <mergeCell ref="E189:H189"/>
    <mergeCell ref="F184:H184"/>
    <mergeCell ref="E202:H202"/>
    <mergeCell ref="F203:H203"/>
    <mergeCell ref="E204:H204"/>
    <mergeCell ref="F201:H201"/>
    <mergeCell ref="E196:H196"/>
    <mergeCell ref="F197:H197"/>
    <mergeCell ref="E198:H198"/>
    <mergeCell ref="F199:H199"/>
    <mergeCell ref="F194:H194"/>
    <mergeCell ref="F187:H187"/>
    <mergeCell ref="F188:H188"/>
    <mergeCell ref="F192:H192"/>
    <mergeCell ref="E193:H193"/>
    <mergeCell ref="E185:H185"/>
    <mergeCell ref="F186:H186"/>
    <mergeCell ref="F195:H195"/>
    <mergeCell ref="F190:H190"/>
    <mergeCell ref="F191:H191"/>
    <mergeCell ref="E180:H180"/>
    <mergeCell ref="F181:H181"/>
    <mergeCell ref="F183:H183"/>
    <mergeCell ref="F178:H178"/>
    <mergeCell ref="D179:H179"/>
    <mergeCell ref="E169:H169"/>
    <mergeCell ref="F170:H170"/>
    <mergeCell ref="F174:H174"/>
    <mergeCell ref="F171:H171"/>
    <mergeCell ref="E177:H177"/>
    <mergeCell ref="E172:H172"/>
    <mergeCell ref="F173:H173"/>
    <mergeCell ref="F176:H176"/>
    <mergeCell ref="E175:H175"/>
    <mergeCell ref="C163:H163"/>
    <mergeCell ref="F145:H145"/>
    <mergeCell ref="F152:H152"/>
    <mergeCell ref="F147:H147"/>
    <mergeCell ref="E165:H165"/>
    <mergeCell ref="F166:H166"/>
    <mergeCell ref="F168:H168"/>
    <mergeCell ref="D164:H164"/>
    <mergeCell ref="F159:H159"/>
    <mergeCell ref="D160:H160"/>
    <mergeCell ref="E161:H161"/>
    <mergeCell ref="F162:H162"/>
    <mergeCell ref="F157:H157"/>
    <mergeCell ref="F150:H150"/>
    <mergeCell ref="E151:H151"/>
    <mergeCell ref="F155:H155"/>
    <mergeCell ref="E156:H156"/>
    <mergeCell ref="F148:H148"/>
    <mergeCell ref="E149:H149"/>
    <mergeCell ref="E158:H158"/>
    <mergeCell ref="F153:H153"/>
    <mergeCell ref="F154:H154"/>
    <mergeCell ref="G167:H167"/>
    <mergeCell ref="F143:H143"/>
    <mergeCell ref="E144:H144"/>
    <mergeCell ref="E146:H146"/>
    <mergeCell ref="F141:H141"/>
    <mergeCell ref="E142:H142"/>
    <mergeCell ref="F132:H132"/>
    <mergeCell ref="F133:H133"/>
    <mergeCell ref="F137:H137"/>
    <mergeCell ref="E134:H134"/>
    <mergeCell ref="E140:H140"/>
    <mergeCell ref="F135:H135"/>
    <mergeCell ref="E136:H136"/>
    <mergeCell ref="F139:H139"/>
    <mergeCell ref="E138:H138"/>
    <mergeCell ref="E126:H126"/>
    <mergeCell ref="C107:H107"/>
    <mergeCell ref="F114:H114"/>
    <mergeCell ref="E109:H109"/>
    <mergeCell ref="F129:H129"/>
    <mergeCell ref="F130:H130"/>
    <mergeCell ref="E131:H131"/>
    <mergeCell ref="F127:H127"/>
    <mergeCell ref="F122:H122"/>
    <mergeCell ref="B123:H123"/>
    <mergeCell ref="C124:H124"/>
    <mergeCell ref="D125:H125"/>
    <mergeCell ref="E120:H120"/>
    <mergeCell ref="F112:H112"/>
    <mergeCell ref="F113:H113"/>
    <mergeCell ref="C118:H118"/>
    <mergeCell ref="D119:H119"/>
    <mergeCell ref="F110:H110"/>
    <mergeCell ref="F111:H111"/>
    <mergeCell ref="F121:H121"/>
    <mergeCell ref="F115:H115"/>
    <mergeCell ref="F117:H117"/>
    <mergeCell ref="G116:H116"/>
    <mergeCell ref="G128:H128"/>
    <mergeCell ref="E105:H105"/>
    <mergeCell ref="F106:H106"/>
    <mergeCell ref="D108:H108"/>
    <mergeCell ref="E103:H103"/>
    <mergeCell ref="F104:H104"/>
    <mergeCell ref="F92:H92"/>
    <mergeCell ref="E93:H93"/>
    <mergeCell ref="E97:H97"/>
    <mergeCell ref="F94:H94"/>
    <mergeCell ref="F101:H101"/>
    <mergeCell ref="C95:H95"/>
    <mergeCell ref="D96:H96"/>
    <mergeCell ref="E100:H100"/>
    <mergeCell ref="F98:H98"/>
    <mergeCell ref="G102:H102"/>
    <mergeCell ref="G99:H99"/>
    <mergeCell ref="E87:H87"/>
    <mergeCell ref="E69:H69"/>
    <mergeCell ref="F76:H76"/>
    <mergeCell ref="E71:H71"/>
    <mergeCell ref="E89:H89"/>
    <mergeCell ref="F90:H90"/>
    <mergeCell ref="E91:H91"/>
    <mergeCell ref="F88:H88"/>
    <mergeCell ref="E83:H83"/>
    <mergeCell ref="F84:H84"/>
    <mergeCell ref="E85:H85"/>
    <mergeCell ref="F86:H86"/>
    <mergeCell ref="E81:H81"/>
    <mergeCell ref="F74:H74"/>
    <mergeCell ref="E75:H75"/>
    <mergeCell ref="E79:H79"/>
    <mergeCell ref="F80:H80"/>
    <mergeCell ref="F72:H72"/>
    <mergeCell ref="E73:H73"/>
    <mergeCell ref="F82:H82"/>
    <mergeCell ref="E77:H77"/>
    <mergeCell ref="F78:H78"/>
    <mergeCell ref="E67:H67"/>
    <mergeCell ref="F68:H68"/>
    <mergeCell ref="F70:H70"/>
    <mergeCell ref="E65:H65"/>
    <mergeCell ref="F66:H66"/>
    <mergeCell ref="F56:H56"/>
    <mergeCell ref="C57:H57"/>
    <mergeCell ref="E61:H61"/>
    <mergeCell ref="D58:H58"/>
    <mergeCell ref="F64:H64"/>
    <mergeCell ref="E59:H59"/>
    <mergeCell ref="F60:H60"/>
    <mergeCell ref="E63:H63"/>
    <mergeCell ref="F62:H62"/>
    <mergeCell ref="E55:H55"/>
    <mergeCell ref="F52:H52"/>
    <mergeCell ref="C47:H47"/>
    <mergeCell ref="D48:H48"/>
    <mergeCell ref="E49:H49"/>
    <mergeCell ref="F50:H50"/>
    <mergeCell ref="E45:H45"/>
    <mergeCell ref="D38:H38"/>
    <mergeCell ref="E39:H39"/>
    <mergeCell ref="E43:H43"/>
    <mergeCell ref="F44:H44"/>
    <mergeCell ref="B12:G12"/>
    <mergeCell ref="B14:H14"/>
    <mergeCell ref="F19:H19"/>
    <mergeCell ref="E20:H20"/>
    <mergeCell ref="F21:H21"/>
    <mergeCell ref="F28:H28"/>
    <mergeCell ref="F23:H23"/>
    <mergeCell ref="E24:H24"/>
    <mergeCell ref="E27:H27"/>
    <mergeCell ref="F25:H25"/>
    <mergeCell ref="B15:H15"/>
    <mergeCell ref="E22:H22"/>
    <mergeCell ref="D17:H17"/>
    <mergeCell ref="E18:H18"/>
    <mergeCell ref="C16:H16"/>
    <mergeCell ref="G8:P8"/>
    <mergeCell ref="G941:H941"/>
    <mergeCell ref="F46:H46"/>
    <mergeCell ref="E41:H41"/>
    <mergeCell ref="F42:H42"/>
    <mergeCell ref="F26:H26"/>
    <mergeCell ref="F31:H31"/>
    <mergeCell ref="C32:H32"/>
    <mergeCell ref="E29:H29"/>
    <mergeCell ref="F30:H30"/>
    <mergeCell ref="E34:H34"/>
    <mergeCell ref="E51:H51"/>
    <mergeCell ref="D33:H33"/>
    <mergeCell ref="F40:H40"/>
    <mergeCell ref="F35:H35"/>
    <mergeCell ref="E53:H53"/>
    <mergeCell ref="F54:H54"/>
    <mergeCell ref="B36:H36"/>
    <mergeCell ref="C37:H37"/>
    <mergeCell ref="B9:F9"/>
    <mergeCell ref="G9:K9"/>
    <mergeCell ref="B11:K11"/>
    <mergeCell ref="B13:H13"/>
    <mergeCell ref="B10:G10"/>
  </mergeCells>
  <phoneticPr fontId="0" type="noConversion"/>
  <pageMargins left="0.78740157480314965" right="0.39370078740157483" top="0.78740157480314965" bottom="0.78740157480314965" header="0.31496062992125984" footer="0.31496062992125984"/>
  <pageSetup paperSize="9" scale="70" fitToHeight="0" orientation="portrait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7"/>
  <sheetViews>
    <sheetView topLeftCell="A10" zoomScale="280" zoomScaleNormal="24" workbookViewId="0">
      <selection activeCell="L22" sqref="L22"/>
    </sheetView>
  </sheetViews>
  <sheetFormatPr defaultColWidth="8.7109375" defaultRowHeight="12.75" x14ac:dyDescent="0.2"/>
  <cols>
    <col min="1" max="1" width="0.7109375" customWidth="1" collapsed="1"/>
    <col min="2" max="13" width="0.5703125" customWidth="1" collapsed="1"/>
    <col min="14" max="15" width="35.7109375" customWidth="1" collapsed="1"/>
    <col min="16" max="17" width="5.7109375" customWidth="1" collapsed="1"/>
    <col min="18" max="18" width="10.7109375" customWidth="1" collapsed="1"/>
    <col min="19" max="19" width="4.7109375" customWidth="1" collapsed="1"/>
    <col min="20" max="20" width="9.85546875" customWidth="1" collapsed="1"/>
    <col min="21" max="21" width="10" customWidth="1" collapsed="1"/>
    <col min="22" max="22" width="10.140625" customWidth="1" collapsed="1"/>
    <col min="23" max="23" width="9.85546875" customWidth="1" collapsed="1"/>
    <col min="24" max="24" width="14.28515625" customWidth="1" collapsed="1"/>
    <col min="25" max="25" width="12.7109375" customWidth="1" collapsed="1"/>
    <col min="26" max="26" width="2.28515625" customWidth="1" collapsed="1"/>
    <col min="27" max="27" width="14.28515625" customWidth="1" collapsed="1"/>
    <col min="28" max="28" width="0.5703125" customWidth="1" collapsed="1"/>
  </cols>
  <sheetData>
    <row r="1" spans="1:27" ht="15" x14ac:dyDescent="0.25">
      <c r="A1" s="1"/>
      <c r="B1" s="191" t="s">
        <v>308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1"/>
    </row>
    <row r="2" spans="1:27" hidden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2">
      <c r="A3" s="3"/>
      <c r="B3" s="192" t="s">
        <v>309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</row>
    <row r="4" spans="1:27" ht="9" customHeight="1" x14ac:dyDescent="0.2">
      <c r="A4" s="2"/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x14ac:dyDescent="0.2">
      <c r="A5" s="3"/>
      <c r="B5" s="192" t="s">
        <v>310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</row>
    <row r="6" spans="1:27" ht="18.75" customHeight="1" thickBot="1" x14ac:dyDescent="0.25">
      <c r="A6" s="2"/>
      <c r="B6" s="195" t="s">
        <v>352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s="61" customFormat="1" ht="23.25" customHeight="1" thickBot="1" x14ac:dyDescent="0.25">
      <c r="A7" s="56"/>
      <c r="B7" s="193" t="s">
        <v>311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57" t="s">
        <v>312</v>
      </c>
      <c r="Q7" s="57" t="s">
        <v>313</v>
      </c>
      <c r="R7" s="58" t="s">
        <v>314</v>
      </c>
      <c r="S7" s="58" t="s">
        <v>315</v>
      </c>
      <c r="T7" s="58" t="s">
        <v>349</v>
      </c>
      <c r="U7" s="58" t="s">
        <v>353</v>
      </c>
      <c r="V7" s="58" t="s">
        <v>361</v>
      </c>
      <c r="W7" s="58" t="s">
        <v>359</v>
      </c>
      <c r="X7" s="59" t="s">
        <v>316</v>
      </c>
      <c r="Y7" s="194" t="s">
        <v>317</v>
      </c>
      <c r="Z7" s="194"/>
      <c r="AA7" s="60" t="s">
        <v>318</v>
      </c>
    </row>
    <row r="8" spans="1:27" ht="13.5" thickBot="1" x14ac:dyDescent="0.25">
      <c r="A8" s="4"/>
      <c r="B8" s="199" t="s">
        <v>319</v>
      </c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5" t="s">
        <v>319</v>
      </c>
      <c r="Q8" s="5" t="s">
        <v>319</v>
      </c>
      <c r="R8" s="5" t="s">
        <v>319</v>
      </c>
      <c r="S8" s="5" t="s">
        <v>319</v>
      </c>
      <c r="T8" s="5" t="s">
        <v>319</v>
      </c>
      <c r="U8" s="76" t="s">
        <v>319</v>
      </c>
      <c r="V8" s="76" t="s">
        <v>319</v>
      </c>
      <c r="W8" s="76" t="s">
        <v>319</v>
      </c>
      <c r="X8" s="5" t="s">
        <v>319</v>
      </c>
      <c r="Y8" s="201" t="s">
        <v>319</v>
      </c>
      <c r="Z8" s="201"/>
      <c r="AA8" s="6" t="s">
        <v>319</v>
      </c>
    </row>
    <row r="9" spans="1:27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ht="12.75" customHeight="1" x14ac:dyDescent="0.2">
      <c r="A10" s="10"/>
      <c r="B10" s="202" t="s">
        <v>320</v>
      </c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33" t="s">
        <v>321</v>
      </c>
      <c r="Q10" s="33"/>
      <c r="R10" s="34"/>
      <c r="S10" s="34"/>
      <c r="T10" s="34"/>
      <c r="U10" s="34"/>
      <c r="V10" s="34"/>
      <c r="W10" s="34"/>
      <c r="X10" s="18" t="s">
        <v>322</v>
      </c>
      <c r="Y10" s="196" t="s">
        <v>323</v>
      </c>
      <c r="Z10" s="196"/>
      <c r="AA10" s="19" t="s">
        <v>324</v>
      </c>
    </row>
    <row r="11" spans="1:27" ht="14.25" customHeight="1" x14ac:dyDescent="0.2">
      <c r="A11" s="10"/>
      <c r="B11" s="48"/>
      <c r="C11" s="197" t="s">
        <v>325</v>
      </c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35" t="s">
        <v>321</v>
      </c>
      <c r="Q11" s="36" t="s">
        <v>326</v>
      </c>
      <c r="R11" s="35"/>
      <c r="S11" s="35"/>
      <c r="T11" s="35"/>
      <c r="U11" s="35"/>
      <c r="V11" s="35"/>
      <c r="W11" s="35"/>
      <c r="X11" s="20" t="s">
        <v>322</v>
      </c>
      <c r="Y11" s="198" t="s">
        <v>323</v>
      </c>
      <c r="Z11" s="198"/>
      <c r="AA11" s="21" t="s">
        <v>324</v>
      </c>
    </row>
    <row r="12" spans="1:27" ht="14.25" customHeight="1" x14ac:dyDescent="0.2">
      <c r="A12" s="10"/>
      <c r="B12" s="49"/>
      <c r="C12" s="50"/>
      <c r="D12" s="200" t="s">
        <v>327</v>
      </c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37" t="s">
        <v>321</v>
      </c>
      <c r="Q12" s="38" t="s">
        <v>328</v>
      </c>
      <c r="R12" s="37"/>
      <c r="S12" s="37"/>
      <c r="T12" s="37"/>
      <c r="U12" s="37"/>
      <c r="V12" s="37"/>
      <c r="W12" s="37"/>
      <c r="X12" s="66" t="s">
        <v>322</v>
      </c>
      <c r="Y12" s="207" t="s">
        <v>323</v>
      </c>
      <c r="Z12" s="207"/>
      <c r="AA12" s="22" t="s">
        <v>324</v>
      </c>
    </row>
    <row r="13" spans="1:27" ht="12.75" customHeight="1" x14ac:dyDescent="0.2">
      <c r="A13" s="10"/>
      <c r="B13" s="49"/>
      <c r="C13" s="50"/>
      <c r="D13" s="51"/>
      <c r="E13" s="203" t="s">
        <v>329</v>
      </c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39" t="s">
        <v>321</v>
      </c>
      <c r="Q13" s="39" t="s">
        <v>328</v>
      </c>
      <c r="R13" s="39" t="s">
        <v>330</v>
      </c>
      <c r="S13" s="40"/>
      <c r="T13" s="40"/>
      <c r="U13" s="40"/>
      <c r="V13" s="40"/>
      <c r="W13" s="40"/>
      <c r="X13" s="23" t="s">
        <v>322</v>
      </c>
      <c r="Y13" s="204" t="s">
        <v>323</v>
      </c>
      <c r="Z13" s="204"/>
      <c r="AA13" s="24" t="s">
        <v>324</v>
      </c>
    </row>
    <row r="14" spans="1:27" ht="12.75" customHeight="1" x14ac:dyDescent="0.2">
      <c r="A14" s="10"/>
      <c r="B14" s="49"/>
      <c r="C14" s="50"/>
      <c r="D14" s="51"/>
      <c r="E14" s="52"/>
      <c r="F14" s="205" t="s">
        <v>331</v>
      </c>
      <c r="G14" s="205"/>
      <c r="H14" s="205"/>
      <c r="I14" s="205"/>
      <c r="J14" s="205"/>
      <c r="K14" s="205"/>
      <c r="L14" s="205"/>
      <c r="M14" s="205"/>
      <c r="N14" s="205"/>
      <c r="O14" s="205"/>
      <c r="P14" s="41" t="s">
        <v>321</v>
      </c>
      <c r="Q14" s="41" t="s">
        <v>328</v>
      </c>
      <c r="R14" s="41" t="s">
        <v>332</v>
      </c>
      <c r="S14" s="42"/>
      <c r="T14" s="42"/>
      <c r="U14" s="42"/>
      <c r="V14" s="42"/>
      <c r="W14" s="42"/>
      <c r="X14" s="25" t="s">
        <v>322</v>
      </c>
      <c r="Y14" s="206" t="s">
        <v>323</v>
      </c>
      <c r="Z14" s="206"/>
      <c r="AA14" s="26" t="s">
        <v>324</v>
      </c>
    </row>
    <row r="15" spans="1:27" ht="12.75" customHeight="1" x14ac:dyDescent="0.2">
      <c r="A15" s="10"/>
      <c r="B15" s="49"/>
      <c r="C15" s="50"/>
      <c r="D15" s="51"/>
      <c r="E15" s="52"/>
      <c r="F15" s="53"/>
      <c r="G15" s="212" t="s">
        <v>333</v>
      </c>
      <c r="H15" s="212"/>
      <c r="I15" s="212"/>
      <c r="J15" s="212"/>
      <c r="K15" s="212"/>
      <c r="L15" s="212"/>
      <c r="M15" s="212"/>
      <c r="N15" s="212"/>
      <c r="O15" s="212"/>
      <c r="P15" s="43" t="s">
        <v>321</v>
      </c>
      <c r="Q15" s="43" t="s">
        <v>328</v>
      </c>
      <c r="R15" s="43" t="s">
        <v>334</v>
      </c>
      <c r="S15" s="44"/>
      <c r="T15" s="44"/>
      <c r="U15" s="44"/>
      <c r="V15" s="44"/>
      <c r="W15" s="44"/>
      <c r="X15" s="27" t="s">
        <v>322</v>
      </c>
      <c r="Y15" s="213" t="s">
        <v>323</v>
      </c>
      <c r="Z15" s="213"/>
      <c r="AA15" s="28" t="s">
        <v>324</v>
      </c>
    </row>
    <row r="16" spans="1:27" ht="12.75" customHeight="1" x14ac:dyDescent="0.2">
      <c r="A16" s="10"/>
      <c r="B16" s="49"/>
      <c r="C16" s="50"/>
      <c r="D16" s="51"/>
      <c r="E16" s="52"/>
      <c r="F16" s="53"/>
      <c r="G16" s="54"/>
      <c r="H16" s="214" t="s">
        <v>335</v>
      </c>
      <c r="I16" s="214"/>
      <c r="J16" s="214"/>
      <c r="K16" s="214"/>
      <c r="L16" s="214"/>
      <c r="M16" s="214"/>
      <c r="N16" s="214"/>
      <c r="O16" s="214"/>
      <c r="P16" s="45" t="s">
        <v>321</v>
      </c>
      <c r="Q16" s="45" t="s">
        <v>328</v>
      </c>
      <c r="R16" s="45" t="s">
        <v>336</v>
      </c>
      <c r="S16" s="46"/>
      <c r="T16" s="46"/>
      <c r="U16" s="46"/>
      <c r="V16" s="46"/>
      <c r="W16" s="46"/>
      <c r="X16" s="29" t="s">
        <v>322</v>
      </c>
      <c r="Y16" s="215" t="s">
        <v>323</v>
      </c>
      <c r="Z16" s="215"/>
      <c r="AA16" s="30" t="s">
        <v>324</v>
      </c>
    </row>
    <row r="17" spans="1:30" ht="12.75" customHeight="1" x14ac:dyDescent="0.2">
      <c r="A17" s="10"/>
      <c r="B17" s="49"/>
      <c r="C17" s="50"/>
      <c r="D17" s="51"/>
      <c r="E17" s="52"/>
      <c r="F17" s="53"/>
      <c r="G17" s="54"/>
      <c r="H17" s="55"/>
      <c r="I17" s="209" t="s">
        <v>337</v>
      </c>
      <c r="J17" s="210"/>
      <c r="K17" s="210"/>
      <c r="L17" s="210"/>
      <c r="M17" s="210"/>
      <c r="N17" s="210"/>
      <c r="O17" s="211"/>
      <c r="P17" s="47" t="s">
        <v>321</v>
      </c>
      <c r="Q17" s="47" t="s">
        <v>328</v>
      </c>
      <c r="R17" s="47" t="s">
        <v>336</v>
      </c>
      <c r="S17" s="47" t="s">
        <v>338</v>
      </c>
      <c r="T17" s="47"/>
      <c r="U17" s="65"/>
      <c r="V17" s="65"/>
      <c r="W17" s="65"/>
      <c r="X17" s="31" t="s">
        <v>322</v>
      </c>
      <c r="Y17" s="208" t="s">
        <v>323</v>
      </c>
      <c r="Z17" s="208"/>
      <c r="AA17" s="32" t="s">
        <v>324</v>
      </c>
      <c r="AD17" s="67" t="s">
        <v>355</v>
      </c>
    </row>
    <row r="18" spans="1:30" ht="12.75" customHeight="1" x14ac:dyDescent="0.2">
      <c r="A18" s="10"/>
      <c r="B18" s="49"/>
      <c r="C18" s="50"/>
      <c r="D18" s="51"/>
      <c r="E18" s="52"/>
      <c r="F18" s="53"/>
      <c r="G18" s="54"/>
      <c r="H18" s="55"/>
      <c r="I18" s="63"/>
      <c r="J18" s="187" t="s">
        <v>350</v>
      </c>
      <c r="K18" s="188"/>
      <c r="L18" s="188"/>
      <c r="M18" s="188"/>
      <c r="N18" s="188"/>
      <c r="O18" s="189"/>
      <c r="P18" s="71" t="s">
        <v>321</v>
      </c>
      <c r="Q18" s="71" t="s">
        <v>328</v>
      </c>
      <c r="R18" s="71" t="s">
        <v>336</v>
      </c>
      <c r="S18" s="71" t="s">
        <v>338</v>
      </c>
      <c r="T18" s="72" t="s">
        <v>351</v>
      </c>
      <c r="U18" s="73"/>
      <c r="V18" s="73"/>
      <c r="W18" s="73"/>
      <c r="X18" s="74" t="s">
        <v>322</v>
      </c>
      <c r="Y18" s="190" t="s">
        <v>323</v>
      </c>
      <c r="Z18" s="190"/>
      <c r="AA18" s="75" t="s">
        <v>324</v>
      </c>
    </row>
    <row r="19" spans="1:30" ht="12.75" customHeight="1" x14ac:dyDescent="0.2">
      <c r="A19" s="10"/>
      <c r="B19" s="49"/>
      <c r="C19" s="50"/>
      <c r="D19" s="51"/>
      <c r="E19" s="52"/>
      <c r="F19" s="53"/>
      <c r="G19" s="54"/>
      <c r="H19" s="55"/>
      <c r="I19" s="63"/>
      <c r="J19" s="77"/>
      <c r="K19" s="187" t="s">
        <v>357</v>
      </c>
      <c r="L19" s="188"/>
      <c r="M19" s="188"/>
      <c r="N19" s="188"/>
      <c r="O19" s="189"/>
      <c r="P19" s="71" t="s">
        <v>321</v>
      </c>
      <c r="Q19" s="71" t="s">
        <v>328</v>
      </c>
      <c r="R19" s="71" t="s">
        <v>336</v>
      </c>
      <c r="S19" s="71" t="s">
        <v>338</v>
      </c>
      <c r="T19" s="72" t="s">
        <v>351</v>
      </c>
      <c r="U19" s="73" t="s">
        <v>354</v>
      </c>
      <c r="V19" s="73"/>
      <c r="W19" s="73"/>
      <c r="X19" s="74" t="s">
        <v>322</v>
      </c>
      <c r="Y19" s="190" t="s">
        <v>323</v>
      </c>
      <c r="Z19" s="190"/>
      <c r="AA19" s="75" t="s">
        <v>324</v>
      </c>
    </row>
    <row r="20" spans="1:30" ht="12.75" customHeight="1" x14ac:dyDescent="0.2">
      <c r="A20" s="10"/>
      <c r="B20" s="49"/>
      <c r="C20" s="50"/>
      <c r="D20" s="51"/>
      <c r="E20" s="52"/>
      <c r="F20" s="53"/>
      <c r="G20" s="54"/>
      <c r="H20" s="55"/>
      <c r="I20" s="63"/>
      <c r="J20" s="77"/>
      <c r="K20" s="77"/>
      <c r="L20" s="187" t="s">
        <v>362</v>
      </c>
      <c r="M20" s="188"/>
      <c r="N20" s="188"/>
      <c r="O20" s="189"/>
      <c r="P20" s="71" t="s">
        <v>321</v>
      </c>
      <c r="Q20" s="71" t="s">
        <v>328</v>
      </c>
      <c r="R20" s="71" t="s">
        <v>336</v>
      </c>
      <c r="S20" s="71" t="s">
        <v>338</v>
      </c>
      <c r="T20" s="72" t="s">
        <v>351</v>
      </c>
      <c r="U20" s="73" t="s">
        <v>354</v>
      </c>
      <c r="V20" s="73" t="s">
        <v>360</v>
      </c>
      <c r="W20" s="73"/>
      <c r="X20" s="74" t="s">
        <v>322</v>
      </c>
      <c r="Y20" s="190" t="s">
        <v>323</v>
      </c>
      <c r="Z20" s="190"/>
      <c r="AA20" s="75" t="s">
        <v>324</v>
      </c>
    </row>
    <row r="21" spans="1:30" ht="12.75" customHeight="1" x14ac:dyDescent="0.2">
      <c r="A21" s="10"/>
      <c r="B21" s="49"/>
      <c r="C21" s="50"/>
      <c r="D21" s="51"/>
      <c r="E21" s="52"/>
      <c r="F21" s="53"/>
      <c r="G21" s="54"/>
      <c r="H21" s="55"/>
      <c r="I21" s="63"/>
      <c r="J21" s="78"/>
      <c r="K21" s="78"/>
      <c r="L21" s="78"/>
      <c r="M21" s="219" t="s">
        <v>358</v>
      </c>
      <c r="N21" s="220"/>
      <c r="O21" s="221"/>
      <c r="P21" s="71" t="s">
        <v>321</v>
      </c>
      <c r="Q21" s="71" t="s">
        <v>328</v>
      </c>
      <c r="R21" s="71" t="s">
        <v>336</v>
      </c>
      <c r="S21" s="71" t="s">
        <v>338</v>
      </c>
      <c r="T21" s="72" t="s">
        <v>351</v>
      </c>
      <c r="U21" s="73" t="s">
        <v>354</v>
      </c>
      <c r="V21" s="73" t="s">
        <v>360</v>
      </c>
      <c r="W21" s="73" t="s">
        <v>356</v>
      </c>
      <c r="X21" s="74" t="s">
        <v>322</v>
      </c>
      <c r="Y21" s="190" t="s">
        <v>323</v>
      </c>
      <c r="Z21" s="190"/>
      <c r="AA21" s="75" t="s">
        <v>324</v>
      </c>
    </row>
    <row r="22" spans="1:30" ht="14.45" customHeight="1" thickBot="1" x14ac:dyDescent="0.25"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8"/>
      <c r="Y22" s="223"/>
      <c r="Z22" s="223"/>
      <c r="AA22" s="68"/>
    </row>
    <row r="23" spans="1:30" ht="13.5" thickBot="1" x14ac:dyDescent="0.25">
      <c r="A23" s="11"/>
      <c r="B23" s="216" t="s">
        <v>339</v>
      </c>
      <c r="C23" s="217"/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8"/>
      <c r="X23" s="69" t="s">
        <v>322</v>
      </c>
      <c r="Y23" s="224" t="s">
        <v>323</v>
      </c>
      <c r="Z23" s="224"/>
      <c r="AA23" s="70" t="s">
        <v>324</v>
      </c>
    </row>
    <row r="24" spans="1:30" x14ac:dyDescent="0.2"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30" ht="12.75" customHeight="1" x14ac:dyDescent="0.2">
      <c r="B25" s="192" t="s">
        <v>340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3" t="s">
        <v>341</v>
      </c>
      <c r="P25" s="14"/>
      <c r="Q25" s="225"/>
      <c r="R25" s="225"/>
      <c r="S25" s="14"/>
      <c r="T25" s="14"/>
      <c r="U25" s="14"/>
      <c r="V25" s="14"/>
      <c r="W25" s="14"/>
      <c r="X25" s="225" t="s">
        <v>342</v>
      </c>
      <c r="Y25" s="225"/>
      <c r="Z25" s="14"/>
      <c r="AA25" s="15" t="s">
        <v>343</v>
      </c>
    </row>
    <row r="26" spans="1:30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64" t="s">
        <v>344</v>
      </c>
      <c r="P26" s="64"/>
      <c r="Q26" s="222" t="s">
        <v>345</v>
      </c>
      <c r="R26" s="222"/>
      <c r="S26" s="64"/>
      <c r="T26" s="64"/>
      <c r="U26" s="64"/>
      <c r="V26" s="64"/>
      <c r="W26" s="64"/>
      <c r="X26" s="222" t="s">
        <v>346</v>
      </c>
      <c r="Y26" s="222"/>
      <c r="Z26" s="64"/>
      <c r="AA26" s="64" t="s">
        <v>347</v>
      </c>
    </row>
    <row r="27" spans="1:30" x14ac:dyDescent="0.2">
      <c r="I27" s="17" t="s">
        <v>348</v>
      </c>
      <c r="J27" s="17"/>
      <c r="K27" s="17"/>
      <c r="L27" s="17"/>
      <c r="M27" s="17"/>
      <c r="N27" s="17"/>
    </row>
  </sheetData>
  <mergeCells count="41">
    <mergeCell ref="B25:N25"/>
    <mergeCell ref="Q26:R26"/>
    <mergeCell ref="X26:Y26"/>
    <mergeCell ref="Y22:Z22"/>
    <mergeCell ref="Y23:Z23"/>
    <mergeCell ref="Q25:R25"/>
    <mergeCell ref="X25:Y25"/>
    <mergeCell ref="Y21:Z21"/>
    <mergeCell ref="B23:W23"/>
    <mergeCell ref="M21:O21"/>
    <mergeCell ref="Y20:Z20"/>
    <mergeCell ref="Y19:Z19"/>
    <mergeCell ref="K19:O19"/>
    <mergeCell ref="L20:O20"/>
    <mergeCell ref="Y17:Z17"/>
    <mergeCell ref="I17:O17"/>
    <mergeCell ref="G15:O15"/>
    <mergeCell ref="Y15:Z15"/>
    <mergeCell ref="H16:O16"/>
    <mergeCell ref="Y16:Z16"/>
    <mergeCell ref="E13:O13"/>
    <mergeCell ref="Y13:Z13"/>
    <mergeCell ref="F14:O14"/>
    <mergeCell ref="Y14:Z14"/>
    <mergeCell ref="Y12:Z12"/>
    <mergeCell ref="J18:O18"/>
    <mergeCell ref="Y18:Z18"/>
    <mergeCell ref="B1:AA1"/>
    <mergeCell ref="B3:AA3"/>
    <mergeCell ref="B5:AA5"/>
    <mergeCell ref="B7:O7"/>
    <mergeCell ref="Y7:Z7"/>
    <mergeCell ref="B4:N4"/>
    <mergeCell ref="B6:N6"/>
    <mergeCell ref="Y10:Z10"/>
    <mergeCell ref="C11:O11"/>
    <mergeCell ref="Y11:Z11"/>
    <mergeCell ref="B8:O8"/>
    <mergeCell ref="D12:O12"/>
    <mergeCell ref="Y8:Z8"/>
    <mergeCell ref="B10:O10"/>
  </mergeCells>
  <phoneticPr fontId="0" type="noConversion"/>
  <pageMargins left="0.39370078740157483" right="0.23622047244094491" top="0.74803149606299213" bottom="0.39370078740157483" header="0.51181102362204722" footer="0.51181102362204722"/>
  <pageSetup scale="92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39</vt:i4>
      </vt:variant>
    </vt:vector>
  </HeadingPairs>
  <TitlesOfParts>
    <vt:vector size="41" baseType="lpstr">
      <vt:lpstr>Результат</vt:lpstr>
      <vt:lpstr>Лист1</vt:lpstr>
      <vt:lpstr>clsAnalityc1</vt:lpstr>
      <vt:lpstr>clsAnalityc2</vt:lpstr>
      <vt:lpstr>clsAnalityc3</vt:lpstr>
      <vt:lpstr>ColTotalAnalityc1</vt:lpstr>
      <vt:lpstr>ColTotalAnalityc2</vt:lpstr>
      <vt:lpstr>ColTotalAnalityc3</vt:lpstr>
      <vt:lpstr>ColTotalCSR1</vt:lpstr>
      <vt:lpstr>ColTotalCSR2</vt:lpstr>
      <vt:lpstr>ColTotalCSR3</vt:lpstr>
      <vt:lpstr>ColTotalCSR4</vt:lpstr>
      <vt:lpstr>ColTotalFKR1</vt:lpstr>
      <vt:lpstr>ColTotalFKR2</vt:lpstr>
      <vt:lpstr>ColTotalGRBS</vt:lpstr>
      <vt:lpstr>ColTotalSubEKR</vt:lpstr>
      <vt:lpstr>CSR</vt:lpstr>
      <vt:lpstr>FKR</vt:lpstr>
      <vt:lpstr>Footer</vt:lpstr>
      <vt:lpstr>GRBS</vt:lpstr>
      <vt:lpstr>Header</vt:lpstr>
      <vt:lpstr>Row</vt:lpstr>
      <vt:lpstr>SubEKR</vt:lpstr>
      <vt:lpstr>Total</vt:lpstr>
      <vt:lpstr>TotalAnalityc1</vt:lpstr>
      <vt:lpstr>TotalAnalityc2</vt:lpstr>
      <vt:lpstr>TotalAnalityc3</vt:lpstr>
      <vt:lpstr>TotalCSRXX00000000</vt:lpstr>
      <vt:lpstr>TotalCSRXXX0000000</vt:lpstr>
      <vt:lpstr>TotalCSRXXXXX00000</vt:lpstr>
      <vt:lpstr>TotalCSRXXXXXXXXXX</vt:lpstr>
      <vt:lpstr>TotalFKRXX00</vt:lpstr>
      <vt:lpstr>TotalFKRXXXX</vt:lpstr>
      <vt:lpstr>TotalGRBS</vt:lpstr>
      <vt:lpstr>TotalSubEKR</vt:lpstr>
      <vt:lpstr>TotalVR</vt:lpstr>
      <vt:lpstr>VR</vt:lpstr>
      <vt:lpstr>Year1</vt:lpstr>
      <vt:lpstr>Year2</vt:lpstr>
      <vt:lpstr>Year3</vt:lpstr>
      <vt:lpstr>Результат!Заголовки_для_печати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Греков Сергей Викторович</dc:creator>
  <cp:lastModifiedBy>Ирина Черниговская</cp:lastModifiedBy>
  <cp:revision>0</cp:revision>
  <cp:lastPrinted>2018-02-20T06:03:01Z</cp:lastPrinted>
  <dcterms:created xsi:type="dcterms:W3CDTF">2017-02-20T14:15:25Z</dcterms:created>
  <dcterms:modified xsi:type="dcterms:W3CDTF">2018-03-29T06:43:14Z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