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0" tabRatio="500"/>
  </bookViews>
  <sheets>
    <sheet name="Результат" sheetId="2" r:id="rId1"/>
    <sheet name="Лист1" sheetId="1" state="hidden" r:id="rId2"/>
  </sheets>
  <definedNames>
    <definedName name="clsAnalityc1">Лист1!$U$7:$U$21</definedName>
    <definedName name="clsAnalityc2">Лист1!$V$7:$V$21</definedName>
    <definedName name="clsAnalityc3">Лист1!$W$7:$W$21</definedName>
    <definedName name="ColTotalAnalityc1">Лист1!$K$22</definedName>
    <definedName name="ColTotalAnalityc2">Лист1!$L$22</definedName>
    <definedName name="ColTotalAnalityc3">Лист1!$M$22</definedName>
    <definedName name="ColTotalCSR1">Лист1!$E$22</definedName>
    <definedName name="ColTotalCSR2">Лист1!$F$22</definedName>
    <definedName name="ColTotalCSR3">Лист1!$G$22</definedName>
    <definedName name="ColTotalCSR4">Лист1!$H$22</definedName>
    <definedName name="ColTotalFKR1">Лист1!$C$22</definedName>
    <definedName name="ColTotalFKR2">Лист1!$D$22</definedName>
    <definedName name="ColTotalGRBS">Лист1!$B$22</definedName>
    <definedName name="ColTotalSubEKR">Лист1!$J$22</definedName>
    <definedName name="CSR">Лист1!$R$22</definedName>
    <definedName name="FKR">Лист1!$Q$22</definedName>
    <definedName name="Footer">Лист1!$B$24:$AA$27</definedName>
    <definedName name="GRBS">Лист1!$P$22</definedName>
    <definedName name="Header">Лист1!$B$1:$AA$8</definedName>
    <definedName name="Row">Лист1!$B$22:$AA$22</definedName>
    <definedName name="SubEKR">Лист1!$T$22</definedName>
    <definedName name="Total">Лист1!$B$23:$AA$23</definedName>
    <definedName name="TotalAnalityc1">Лист1!$B$19:$AA$19</definedName>
    <definedName name="TotalAnalityc2">Лист1!$B$20:$AA$20</definedName>
    <definedName name="TotalAnalityc3">Лист1!$B$21:$AA$21</definedName>
    <definedName name="TotalCSRXX00000000">Лист1!$B$13:$AA$13</definedName>
    <definedName name="TotalCSRXXX0000000">Лист1!$B$14:$AA$14</definedName>
    <definedName name="TotalCSRXXXXX00000">Лист1!$B$15:$AA$15</definedName>
    <definedName name="TotalCSRXXXXXXXXXX">Лист1!$B$16:$AA$16</definedName>
    <definedName name="TotalFKRXX00">Лист1!$B$11:$AA$11</definedName>
    <definedName name="TotalFKRXXXX">Лист1!$B$12:$AA$12</definedName>
    <definedName name="TotalGRBS">Лист1!$B$10:$AA$10</definedName>
    <definedName name="TotalSubEKR">Лист1!$B$18:$AA$18</definedName>
    <definedName name="TotalVR">Лист1!$B$17:$AA$17</definedName>
    <definedName name="VR">Лист1!$S$22</definedName>
    <definedName name="Year1">Лист1!$X$22</definedName>
    <definedName name="Year2">Лист1!$Y$22</definedName>
    <definedName name="Year3">Лист1!$AA$22</definedName>
    <definedName name="_xlnm.Print_Titles" localSheetId="0">Результат!$12:$13</definedName>
  </definedNames>
  <calcPr calcId="145621"/>
</workbook>
</file>

<file path=xl/calcChain.xml><?xml version="1.0" encoding="utf-8"?>
<calcChain xmlns="http://schemas.openxmlformats.org/spreadsheetml/2006/main">
  <c r="M589" i="2" l="1"/>
  <c r="K589" i="2"/>
  <c r="M383" i="2" l="1"/>
  <c r="K383" i="2"/>
  <c r="M390" i="2"/>
  <c r="K390" i="2"/>
  <c r="M583" i="2"/>
  <c r="K583" i="2"/>
  <c r="M584" i="2"/>
  <c r="K584" i="2"/>
  <c r="M568" i="2"/>
  <c r="K568" i="2"/>
  <c r="M579" i="2"/>
  <c r="K579" i="2"/>
  <c r="M573" i="2"/>
  <c r="K573" i="2"/>
  <c r="M569" i="2"/>
  <c r="K569" i="2"/>
  <c r="M557" i="2"/>
  <c r="K557" i="2"/>
  <c r="M558" i="2"/>
  <c r="K558" i="2"/>
  <c r="M559" i="2"/>
  <c r="K559" i="2"/>
  <c r="M564" i="2"/>
  <c r="K564" i="2"/>
  <c r="M565" i="2"/>
  <c r="K565" i="2"/>
  <c r="M562" i="2"/>
  <c r="K562" i="2"/>
  <c r="M560" i="2"/>
  <c r="K560" i="2"/>
  <c r="M549" i="2"/>
  <c r="K549" i="2"/>
  <c r="M550" i="2"/>
  <c r="K550" i="2"/>
  <c r="M554" i="2"/>
  <c r="M555" i="2"/>
  <c r="K554" i="2"/>
  <c r="K555" i="2"/>
  <c r="M551" i="2"/>
  <c r="K551" i="2"/>
  <c r="M552" i="2"/>
  <c r="K552" i="2"/>
  <c r="M519" i="2"/>
  <c r="K519" i="2"/>
  <c r="M520" i="2"/>
  <c r="K520" i="2"/>
  <c r="M521" i="2"/>
  <c r="K521" i="2"/>
  <c r="M545" i="2"/>
  <c r="K545" i="2"/>
  <c r="M546" i="2"/>
  <c r="K546" i="2"/>
  <c r="M547" i="2"/>
  <c r="K547" i="2"/>
  <c r="M539" i="2"/>
  <c r="K539" i="2"/>
  <c r="M540" i="2"/>
  <c r="K540" i="2"/>
  <c r="M543" i="2"/>
  <c r="K543" i="2"/>
  <c r="M541" i="2"/>
  <c r="K541" i="2"/>
  <c r="M530" i="2"/>
  <c r="K530" i="2"/>
  <c r="M531" i="2"/>
  <c r="K531" i="2"/>
  <c r="M537" i="2"/>
  <c r="K537" i="2"/>
  <c r="M535" i="2"/>
  <c r="K535" i="2"/>
  <c r="M532" i="2"/>
  <c r="K532" i="2"/>
  <c r="M527" i="2"/>
  <c r="M526" i="2" s="1"/>
  <c r="K527" i="2"/>
  <c r="K526" i="2" s="1"/>
  <c r="M528" i="2"/>
  <c r="K528" i="2"/>
  <c r="M522" i="2"/>
  <c r="K522" i="2"/>
  <c r="M524" i="2"/>
  <c r="K524" i="2"/>
  <c r="M516" i="2"/>
  <c r="M515" i="2" s="1"/>
  <c r="M517" i="2"/>
  <c r="K517" i="2"/>
  <c r="K516" i="2" s="1"/>
  <c r="K515" i="2" s="1"/>
  <c r="M511" i="2"/>
  <c r="M512" i="2"/>
  <c r="K512" i="2"/>
  <c r="K511" i="2" s="1"/>
  <c r="M509" i="2"/>
  <c r="K509" i="2"/>
  <c r="M507" i="2"/>
  <c r="K507" i="2"/>
  <c r="M505" i="2"/>
  <c r="M504" i="2" s="1"/>
  <c r="K505" i="2"/>
  <c r="K504" i="2" s="1"/>
  <c r="K501" i="2"/>
  <c r="M502" i="2"/>
  <c r="M501" i="2" s="1"/>
  <c r="K502" i="2"/>
  <c r="M499" i="2"/>
  <c r="K499" i="2"/>
  <c r="M497" i="2"/>
  <c r="M496" i="2" s="1"/>
  <c r="K497" i="2"/>
  <c r="K496" i="2" s="1"/>
  <c r="M489" i="2"/>
  <c r="M494" i="2"/>
  <c r="K494" i="2"/>
  <c r="M492" i="2"/>
  <c r="K492" i="2"/>
  <c r="K489" i="2" s="1"/>
  <c r="M490" i="2"/>
  <c r="K490" i="2"/>
  <c r="M483" i="2"/>
  <c r="K483" i="2"/>
  <c r="M475" i="2"/>
  <c r="M474" i="2" s="1"/>
  <c r="M473" i="2" s="1"/>
  <c r="K475" i="2"/>
  <c r="K474" i="2" s="1"/>
  <c r="K473" i="2" s="1"/>
  <c r="M467" i="2"/>
  <c r="M466" i="2" s="1"/>
  <c r="M465" i="2" s="1"/>
  <c r="K467" i="2"/>
  <c r="K466" i="2" s="1"/>
  <c r="K465" i="2" s="1"/>
  <c r="K462" i="2"/>
  <c r="M463" i="2"/>
  <c r="K463" i="2"/>
  <c r="K459" i="2"/>
  <c r="K458" i="2" s="1"/>
  <c r="M460" i="2"/>
  <c r="M459" i="2" s="1"/>
  <c r="M458" i="2" s="1"/>
  <c r="K460" i="2"/>
  <c r="M456" i="2"/>
  <c r="K456" i="2"/>
  <c r="M454" i="2"/>
  <c r="K454" i="2"/>
  <c r="M452" i="2"/>
  <c r="M451" i="2" s="1"/>
  <c r="M450" i="2" s="1"/>
  <c r="K452" i="2"/>
  <c r="K451" i="2" s="1"/>
  <c r="K450" i="2" s="1"/>
  <c r="M442" i="2"/>
  <c r="K442" i="2"/>
  <c r="M436" i="2"/>
  <c r="K436" i="2"/>
  <c r="M434" i="2"/>
  <c r="K434" i="2"/>
  <c r="M430" i="2"/>
  <c r="K430" i="2"/>
  <c r="M432" i="2"/>
  <c r="K432" i="2"/>
  <c r="M428" i="2"/>
  <c r="M427" i="2" s="1"/>
  <c r="M426" i="2" s="1"/>
  <c r="K428" i="2"/>
  <c r="K427" i="2" s="1"/>
  <c r="K426" i="2" s="1"/>
  <c r="M422" i="2"/>
  <c r="M423" i="2"/>
  <c r="K423" i="2"/>
  <c r="K422" i="2" s="1"/>
  <c r="M419" i="2"/>
  <c r="M418" i="2" s="1"/>
  <c r="M420" i="2"/>
  <c r="K420" i="2"/>
  <c r="K419" i="2" s="1"/>
  <c r="K410" i="2"/>
  <c r="K409" i="2" s="1"/>
  <c r="M411" i="2"/>
  <c r="M410" i="2" s="1"/>
  <c r="M409" i="2" s="1"/>
  <c r="K411" i="2"/>
  <c r="M407" i="2"/>
  <c r="K407" i="2"/>
  <c r="M405" i="2"/>
  <c r="M402" i="2" s="1"/>
  <c r="M401" i="2" s="1"/>
  <c r="M400" i="2" s="1"/>
  <c r="K405" i="2"/>
  <c r="M403" i="2"/>
  <c r="K403" i="2"/>
  <c r="K402" i="2" s="1"/>
  <c r="K401" i="2" s="1"/>
  <c r="M396" i="2"/>
  <c r="M395" i="2" s="1"/>
  <c r="M394" i="2" s="1"/>
  <c r="M398" i="2"/>
  <c r="K398" i="2"/>
  <c r="K396" i="2"/>
  <c r="K395" i="2" s="1"/>
  <c r="K394" i="2" s="1"/>
  <c r="M388" i="2"/>
  <c r="K388" i="2"/>
  <c r="M386" i="2"/>
  <c r="K386" i="2"/>
  <c r="M384" i="2"/>
  <c r="K384" i="2"/>
  <c r="M381" i="2"/>
  <c r="K381" i="2"/>
  <c r="M379" i="2"/>
  <c r="M376" i="2" s="1"/>
  <c r="M375" i="2" s="1"/>
  <c r="M374" i="2" s="1"/>
  <c r="K379" i="2"/>
  <c r="M377" i="2"/>
  <c r="K377" i="2"/>
  <c r="K376" i="2" s="1"/>
  <c r="M371" i="2"/>
  <c r="M370" i="2" s="1"/>
  <c r="M372" i="2"/>
  <c r="K372" i="2"/>
  <c r="K371" i="2" s="1"/>
  <c r="K370" i="2" s="1"/>
  <c r="K367" i="2"/>
  <c r="K366" i="2" s="1"/>
  <c r="M368" i="2"/>
  <c r="M367" i="2" s="1"/>
  <c r="M366" i="2" s="1"/>
  <c r="K368" i="2"/>
  <c r="M363" i="2"/>
  <c r="M362" i="2" s="1"/>
  <c r="M364" i="2"/>
  <c r="K364" i="2"/>
  <c r="K363" i="2" s="1"/>
  <c r="K362" i="2" s="1"/>
  <c r="K359" i="2"/>
  <c r="K358" i="2" s="1"/>
  <c r="M360" i="2"/>
  <c r="M359" i="2" s="1"/>
  <c r="M358" i="2" s="1"/>
  <c r="M357" i="2" s="1"/>
  <c r="K360" i="2"/>
  <c r="M355" i="2"/>
  <c r="M354" i="2" s="1"/>
  <c r="M353" i="2" s="1"/>
  <c r="K354" i="2"/>
  <c r="K353" i="2" s="1"/>
  <c r="K355" i="2"/>
  <c r="M350" i="2"/>
  <c r="M349" i="2" s="1"/>
  <c r="M351" i="2"/>
  <c r="K351" i="2"/>
  <c r="K350" i="2" s="1"/>
  <c r="K349" i="2" s="1"/>
  <c r="M346" i="2"/>
  <c r="K346" i="2"/>
  <c r="M343" i="2"/>
  <c r="M342" i="2" s="1"/>
  <c r="M344" i="2"/>
  <c r="K344" i="2"/>
  <c r="K343" i="2" s="1"/>
  <c r="K342" i="2" s="1"/>
  <c r="M339" i="2"/>
  <c r="M340" i="2"/>
  <c r="K340" i="2"/>
  <c r="K339" i="2" s="1"/>
  <c r="M337" i="2"/>
  <c r="K337" i="2"/>
  <c r="M334" i="2"/>
  <c r="M331" i="2" s="1"/>
  <c r="K334" i="2"/>
  <c r="M332" i="2"/>
  <c r="K332" i="2"/>
  <c r="K331" i="2" s="1"/>
  <c r="M329" i="2"/>
  <c r="K329" i="2"/>
  <c r="M327" i="2"/>
  <c r="M326" i="2" s="1"/>
  <c r="K327" i="2"/>
  <c r="K326" i="2" s="1"/>
  <c r="M324" i="2"/>
  <c r="K324" i="2"/>
  <c r="M322" i="2"/>
  <c r="M321" i="2" s="1"/>
  <c r="K322" i="2"/>
  <c r="K321" i="2" s="1"/>
  <c r="M319" i="2"/>
  <c r="K319" i="2"/>
  <c r="M316" i="2"/>
  <c r="K316" i="2"/>
  <c r="M313" i="2"/>
  <c r="M312" i="2" s="1"/>
  <c r="K313" i="2"/>
  <c r="K310" i="2"/>
  <c r="K307" i="2" s="1"/>
  <c r="M308" i="2"/>
  <c r="M307" i="2" s="1"/>
  <c r="M306" i="2" s="1"/>
  <c r="M305" i="2" s="1"/>
  <c r="K308" i="2"/>
  <c r="M303" i="2"/>
  <c r="K303" i="2"/>
  <c r="M301" i="2"/>
  <c r="K301" i="2"/>
  <c r="K298" i="2" s="1"/>
  <c r="K297" i="2" s="1"/>
  <c r="M299" i="2"/>
  <c r="M298" i="2" s="1"/>
  <c r="M297" i="2" s="1"/>
  <c r="K299" i="2"/>
  <c r="M294" i="2"/>
  <c r="M293" i="2" s="1"/>
  <c r="M295" i="2"/>
  <c r="K295" i="2"/>
  <c r="K294" i="2" s="1"/>
  <c r="K293" i="2" s="1"/>
  <c r="M290" i="2"/>
  <c r="K290" i="2"/>
  <c r="M288" i="2"/>
  <c r="K288" i="2"/>
  <c r="M286" i="2"/>
  <c r="K286" i="2"/>
  <c r="M284" i="2"/>
  <c r="K284" i="2"/>
  <c r="K281" i="2" s="1"/>
  <c r="K280" i="2" s="1"/>
  <c r="M282" i="2"/>
  <c r="M281" i="2" s="1"/>
  <c r="M280" i="2" s="1"/>
  <c r="K282" i="2"/>
  <c r="K274" i="2"/>
  <c r="K273" i="2" s="1"/>
  <c r="M275" i="2"/>
  <c r="M274" i="2" s="1"/>
  <c r="M273" i="2" s="1"/>
  <c r="K275" i="2"/>
  <c r="M271" i="2"/>
  <c r="M270" i="2" s="1"/>
  <c r="K271" i="2"/>
  <c r="K270" i="2" s="1"/>
  <c r="M268" i="2"/>
  <c r="K268" i="2"/>
  <c r="M266" i="2"/>
  <c r="M265" i="2" s="1"/>
  <c r="M264" i="2" s="1"/>
  <c r="M263" i="2" s="1"/>
  <c r="K266" i="2"/>
  <c r="K265" i="2" s="1"/>
  <c r="K264" i="2" s="1"/>
  <c r="K263" i="2" s="1"/>
  <c r="K259" i="2"/>
  <c r="K258" i="2" s="1"/>
  <c r="M260" i="2"/>
  <c r="M259" i="2" s="1"/>
  <c r="M258" i="2" s="1"/>
  <c r="K260" i="2"/>
  <c r="M255" i="2"/>
  <c r="M254" i="2" s="1"/>
  <c r="M256" i="2"/>
  <c r="K256" i="2"/>
  <c r="K255" i="2" s="1"/>
  <c r="K254" i="2" s="1"/>
  <c r="M244" i="2"/>
  <c r="M245" i="2"/>
  <c r="K245" i="2"/>
  <c r="M252" i="2"/>
  <c r="M251" i="2" s="1"/>
  <c r="K252" i="2"/>
  <c r="K251" i="2" s="1"/>
  <c r="M249" i="2"/>
  <c r="M247" i="2"/>
  <c r="K249" i="2"/>
  <c r="K247" i="2"/>
  <c r="K244" i="2" s="1"/>
  <c r="K239" i="2" s="1"/>
  <c r="K238" i="2" s="1"/>
  <c r="M241" i="2"/>
  <c r="M240" i="2" s="1"/>
  <c r="K241" i="2"/>
  <c r="K240" i="2" s="1"/>
  <c r="M235" i="2"/>
  <c r="M234" i="2" s="1"/>
  <c r="M233" i="2" s="1"/>
  <c r="K235" i="2"/>
  <c r="K234" i="2" s="1"/>
  <c r="K233" i="2" s="1"/>
  <c r="M231" i="2"/>
  <c r="K231" i="2"/>
  <c r="M224" i="2"/>
  <c r="M223" i="2" s="1"/>
  <c r="M222" i="2" s="1"/>
  <c r="K224" i="2"/>
  <c r="K223" i="2" s="1"/>
  <c r="K222" i="2" s="1"/>
  <c r="M229" i="2"/>
  <c r="K229" i="2"/>
  <c r="M227" i="2"/>
  <c r="K227" i="2"/>
  <c r="M216" i="2"/>
  <c r="K216" i="2"/>
  <c r="M213" i="2"/>
  <c r="M212" i="2" s="1"/>
  <c r="K213" i="2"/>
  <c r="K212" i="2" s="1"/>
  <c r="M210" i="2"/>
  <c r="K210" i="2"/>
  <c r="M208" i="2"/>
  <c r="K208" i="2"/>
  <c r="M206" i="2"/>
  <c r="K206" i="2"/>
  <c r="M203" i="2"/>
  <c r="K203" i="2"/>
  <c r="M201" i="2"/>
  <c r="K201" i="2"/>
  <c r="M199" i="2"/>
  <c r="M198" i="2" s="1"/>
  <c r="M197" i="2" s="1"/>
  <c r="M196" i="2" s="1"/>
  <c r="K199" i="2"/>
  <c r="M87" i="2"/>
  <c r="M86" i="2" s="1"/>
  <c r="K87" i="2"/>
  <c r="K86" i="2" s="1"/>
  <c r="M140" i="2"/>
  <c r="M139" i="2" s="1"/>
  <c r="M188" i="2"/>
  <c r="K188" i="2"/>
  <c r="M171" i="2"/>
  <c r="M170" i="2" s="1"/>
  <c r="K171" i="2"/>
  <c r="M179" i="2"/>
  <c r="K179" i="2"/>
  <c r="M162" i="2"/>
  <c r="K162" i="2"/>
  <c r="M163" i="2"/>
  <c r="K163" i="2"/>
  <c r="M159" i="2"/>
  <c r="M158" i="2" s="1"/>
  <c r="K159" i="2"/>
  <c r="K158" i="2" s="1"/>
  <c r="K156" i="2"/>
  <c r="K154" i="2"/>
  <c r="K153" i="2" s="1"/>
  <c r="M150" i="2"/>
  <c r="K150" i="2"/>
  <c r="M151" i="2"/>
  <c r="K151" i="2"/>
  <c r="M147" i="2"/>
  <c r="K147" i="2"/>
  <c r="M144" i="2"/>
  <c r="K144" i="2"/>
  <c r="M141" i="2"/>
  <c r="K141" i="2"/>
  <c r="K140" i="2" s="1"/>
  <c r="K139" i="2" s="1"/>
  <c r="M137" i="2"/>
  <c r="K137" i="2"/>
  <c r="M135" i="2"/>
  <c r="M134" i="2" s="1"/>
  <c r="K135" i="2"/>
  <c r="M132" i="2"/>
  <c r="M131" i="2" s="1"/>
  <c r="K132" i="2"/>
  <c r="K131" i="2" s="1"/>
  <c r="M129" i="2"/>
  <c r="K129" i="2"/>
  <c r="M127" i="2"/>
  <c r="K127" i="2"/>
  <c r="M125" i="2"/>
  <c r="K125" i="2"/>
  <c r="M123" i="2"/>
  <c r="K123" i="2"/>
  <c r="M121" i="2"/>
  <c r="K121" i="2"/>
  <c r="M118" i="2"/>
  <c r="K118" i="2"/>
  <c r="M114" i="2"/>
  <c r="K114" i="2"/>
  <c r="M110" i="2"/>
  <c r="K110" i="2"/>
  <c r="M105" i="2"/>
  <c r="M104" i="2" s="1"/>
  <c r="K105" i="2"/>
  <c r="K104" i="2" s="1"/>
  <c r="M102" i="2"/>
  <c r="K102" i="2"/>
  <c r="M100" i="2"/>
  <c r="K100" i="2"/>
  <c r="M97" i="2"/>
  <c r="K97" i="2"/>
  <c r="M94" i="2"/>
  <c r="K94" i="2"/>
  <c r="M91" i="2"/>
  <c r="K91" i="2"/>
  <c r="M84" i="2"/>
  <c r="K84" i="2"/>
  <c r="M82" i="2"/>
  <c r="K82" i="2"/>
  <c r="M77" i="2"/>
  <c r="K77" i="2"/>
  <c r="M75" i="2"/>
  <c r="K75" i="2"/>
  <c r="M72" i="2"/>
  <c r="K72" i="2"/>
  <c r="M70" i="2"/>
  <c r="K70" i="2"/>
  <c r="M67" i="2"/>
  <c r="K67" i="2"/>
  <c r="M63" i="2"/>
  <c r="K63" i="2"/>
  <c r="K51" i="2"/>
  <c r="K50" i="2" s="1"/>
  <c r="M52" i="2"/>
  <c r="M51" i="2" s="1"/>
  <c r="M50" i="2" s="1"/>
  <c r="K52" i="2"/>
  <c r="M48" i="2"/>
  <c r="M47" i="2" s="1"/>
  <c r="M46" i="2" s="1"/>
  <c r="K48" i="2"/>
  <c r="K47" i="2" s="1"/>
  <c r="K46" i="2" s="1"/>
  <c r="M43" i="2"/>
  <c r="M42" i="2" s="1"/>
  <c r="M44" i="2"/>
  <c r="K44" i="2"/>
  <c r="K43" i="2" s="1"/>
  <c r="K42" i="2" s="1"/>
  <c r="K39" i="2"/>
  <c r="K38" i="2" s="1"/>
  <c r="M40" i="2"/>
  <c r="M39" i="2" s="1"/>
  <c r="M38" i="2" s="1"/>
  <c r="K40" i="2"/>
  <c r="M36" i="2"/>
  <c r="M35" i="2" s="1"/>
  <c r="M34" i="2" s="1"/>
  <c r="K36" i="2"/>
  <c r="K35" i="2" s="1"/>
  <c r="K34" i="2" s="1"/>
  <c r="M31" i="2"/>
  <c r="M30" i="2" s="1"/>
  <c r="M29" i="2" s="1"/>
  <c r="K31" i="2"/>
  <c r="K30" i="2" s="1"/>
  <c r="K29" i="2" s="1"/>
  <c r="M26" i="2"/>
  <c r="K26" i="2"/>
  <c r="M24" i="2"/>
  <c r="K24" i="2"/>
  <c r="M21" i="2"/>
  <c r="K21" i="2"/>
  <c r="M19" i="2"/>
  <c r="K19" i="2"/>
  <c r="K16" i="2" s="1"/>
  <c r="K15" i="2" s="1"/>
  <c r="K14" i="2" s="1"/>
  <c r="M17" i="2"/>
  <c r="M16" i="2" s="1"/>
  <c r="M15" i="2" s="1"/>
  <c r="K17" i="2"/>
  <c r="K134" i="2" l="1"/>
  <c r="M567" i="2"/>
  <c r="K375" i="2"/>
  <c r="K374" i="2" s="1"/>
  <c r="M239" i="2"/>
  <c r="M238" i="2" s="1"/>
  <c r="K488" i="2"/>
  <c r="K487" i="2" s="1"/>
  <c r="M488" i="2"/>
  <c r="M487" i="2" s="1"/>
  <c r="M279" i="2"/>
  <c r="K418" i="2"/>
  <c r="K400" i="2" s="1"/>
  <c r="K279" i="2"/>
  <c r="K357" i="2"/>
  <c r="M161" i="2"/>
  <c r="M425" i="2"/>
  <c r="K62" i="2"/>
  <c r="K61" i="2" s="1"/>
  <c r="K90" i="2"/>
  <c r="K198" i="2"/>
  <c r="K197" i="2" s="1"/>
  <c r="K196" i="2" s="1"/>
  <c r="M14" i="2"/>
  <c r="K425" i="2"/>
  <c r="M62" i="2"/>
  <c r="M61" i="2" s="1"/>
  <c r="M90" i="2"/>
  <c r="K312" i="2"/>
  <c r="K306" i="2" s="1"/>
  <c r="K305" i="2" s="1"/>
  <c r="K89" i="2"/>
  <c r="M33" i="2"/>
  <c r="M89" i="2"/>
  <c r="M60" i="2" s="1"/>
  <c r="K33" i="2"/>
  <c r="K170" i="2"/>
  <c r="K161" i="2" s="1"/>
  <c r="K587" i="2"/>
  <c r="M587" i="2"/>
  <c r="K567" i="2" l="1"/>
  <c r="K588" i="2" s="1"/>
  <c r="M588" i="2"/>
  <c r="K60" i="2"/>
</calcChain>
</file>

<file path=xl/sharedStrings.xml><?xml version="1.0" encoding="utf-8"?>
<sst xmlns="http://schemas.openxmlformats.org/spreadsheetml/2006/main" count="1553" uniqueCount="733">
  <si>
    <t>Подпрограмма "Дополнительное образование, воспитание и психолого-социальное сопровождение детей"</t>
  </si>
  <si>
    <t>0330000000</t>
  </si>
  <si>
    <t>Основное мероприятие "Реализация комплекса мер, обеспечивающих развитие системы дополнительного образования детей"</t>
  </si>
  <si>
    <t>0330100000</t>
  </si>
  <si>
    <t>Обеспечение деятельности подведомственных учреждений - станция юных техников</t>
  </si>
  <si>
    <t>0330101010</t>
  </si>
  <si>
    <t>Обеспечение деятельности подведомственных учреждений - дом детского творчества</t>
  </si>
  <si>
    <t>0330101020</t>
  </si>
  <si>
    <t>Обеспечение деятельности подведомственных учреждений - музыкальные школы</t>
  </si>
  <si>
    <t>0330101050</t>
  </si>
  <si>
    <t>Основное мероприятие "Развитие системы конкурсных мероприятий, направленных на выявление и поддержку талантливых детей и молодежи"</t>
  </si>
  <si>
    <t>0330200000</t>
  </si>
  <si>
    <t>Создание условий для выявления и развития талантов детей</t>
  </si>
  <si>
    <t>0330201100</t>
  </si>
  <si>
    <t>Основное мероприятие "Строительство и реконструкция, ремонт учреждений дополнительного образования"</t>
  </si>
  <si>
    <t>0330300000</t>
  </si>
  <si>
    <t>Расходы за счет субсидии на капитальные вложения в школы искусств</t>
  </si>
  <si>
    <t>0330364470</t>
  </si>
  <si>
    <t>Расходы за счет местного бюджета на капитальные вложения в школы искусств</t>
  </si>
  <si>
    <t>03303S1090</t>
  </si>
  <si>
    <t>0330400000</t>
  </si>
  <si>
    <t>Расходы за счет субвенции на реализацию мер социальной поддержки и социального обеспечения детей-сирот и детей, оставшихся без попечения родителей, лиц из их числа, лиц, потерявших в период обучения обоих родителей или единственного родителя, обучающихся по очной форме обучения в муниципальных и частных образовательных организациях высшего образования в Московской области</t>
  </si>
  <si>
    <t>0330462060</t>
  </si>
  <si>
    <t>0340000000</t>
  </si>
  <si>
    <t>Основное мероприятие "Создание условий для реализации полномочий органов местного самоуправления в сфере образования"</t>
  </si>
  <si>
    <t>0340100000</t>
  </si>
  <si>
    <t>Расходы на обеспечение деятельности Управления образования</t>
  </si>
  <si>
    <t>0340104000</t>
  </si>
  <si>
    <t>Иные выплаты персоналу государственных (муниципальных) органов, за исключением фонда оплаты труда</t>
  </si>
  <si>
    <t>122</t>
  </si>
  <si>
    <t>Основное мероприятие "Финансовое обеспечение деятельности прочих организаций, осуществляющих методическое, информационное, бухгалтерское и хозяйственное обслуживание"</t>
  </si>
  <si>
    <t>0340200000</t>
  </si>
  <si>
    <t>Обеспечение деятельности подведомственных учреждений - методическая работа</t>
  </si>
  <si>
    <t>0340201010</t>
  </si>
  <si>
    <t>Обеспечение деятельности подведомственных учреждений - хозяйственное обслуживание</t>
  </si>
  <si>
    <t>0340201020</t>
  </si>
  <si>
    <t>Уплата прочих налогов, сборов</t>
  </si>
  <si>
    <t>852</t>
  </si>
  <si>
    <t>Обеспечение деятельности подведомственных учреждений - централизованная бухгалтерия</t>
  </si>
  <si>
    <t>0340201030</t>
  </si>
  <si>
    <t>Муниципальная программа "Социальная защита населения городского округа Клин" на 2017-2021 годы</t>
  </si>
  <si>
    <t>0400000000</t>
  </si>
  <si>
    <t>Подпрограмма "Социальная поддержка "</t>
  </si>
  <si>
    <t>0410000000</t>
  </si>
  <si>
    <t>Основное мероприятие "Предоставление мер социальной поддержки гражданам"</t>
  </si>
  <si>
    <t>0410100000</t>
  </si>
  <si>
    <t>Осуществление единовременных денежных выплат гражданам, попавшим в трудную жизненную ситуацию</t>
  </si>
  <si>
    <t>0410101010</t>
  </si>
  <si>
    <t>Пособия, компенсации, меры социальной поддержки по публичным нормативным обязательствам</t>
  </si>
  <si>
    <t>313</t>
  </si>
  <si>
    <t>Оказание материальной помощи инвалидам по зрению</t>
  </si>
  <si>
    <t>0410101020</t>
  </si>
  <si>
    <t>Оказание материальной помощи и оплата жилищно-коммунальных услуг гражданам, заключившим договора пожизненного содержание с иждивением с Администрацией городского округа Клин</t>
  </si>
  <si>
    <t>0410101030</t>
  </si>
  <si>
    <t>Предоставление отдельным категориям граждан льгот по оплате жилищно-коммунальных услуг (семьи военнослужащих, погибших в ходе боевых действий)</t>
  </si>
  <si>
    <t>0410101040</t>
  </si>
  <si>
    <t xml:space="preserve">Оказание единовременной материальной помощи ветеранам, участникам Великой Отечественной войны в связи с празднованием Дня Победы </t>
  </si>
  <si>
    <t>0410101070</t>
  </si>
  <si>
    <t xml:space="preserve">Выплата ежемесячной денежной компенсации по оплате за жилищно-коммунальные услуги за жилые помещения, закрепленные за детьми-сиротами, оставшимся без попечения родителей по решению представительного органа местного самоуправления </t>
  </si>
  <si>
    <t>0410101080</t>
  </si>
  <si>
    <t>Основное мероприятие "Предоставление гражданам субсидии на оплату жилого помещения и коммунальных услуг"</t>
  </si>
  <si>
    <t>0410200000</t>
  </si>
  <si>
    <t>Расходы за счёт субвенции из бюджета Московской области на предоставление гражданам субсидий на оплату жилого помещения и коммунальных услуг</t>
  </si>
  <si>
    <t>0410261410</t>
  </si>
  <si>
    <t>Расходы за счёт субвенции из бюджета Московской области на обеспечение предоставления гражданам субсидий на оплату жилого помещения и коммунальных услуг</t>
  </si>
  <si>
    <t>0410261420</t>
  </si>
  <si>
    <t>Подпрограмма "Формирование комфортной (безбарьерной) среды жизнедеятельности для инвалидов и других маломобильных групп населения"</t>
  </si>
  <si>
    <t>0420000000</t>
  </si>
  <si>
    <t>Основное мероприятие "Формирование комфортной (безбарьерной) среды жизнедеятельности для инвалидов и других маломобильных групп населения"</t>
  </si>
  <si>
    <t>0420100000</t>
  </si>
  <si>
    <t>Обеспечение беспрепятственного доступа инвалидов и других маломобильных групп населения к объектам инженерной, транспортной и социальной инфраструктуры</t>
  </si>
  <si>
    <t>0420101010</t>
  </si>
  <si>
    <t>Обустройство мест специальной парковки на дворовых территориях и автостоянках для спецтранспорта инвалидов</t>
  </si>
  <si>
    <t>0420101040</t>
  </si>
  <si>
    <t>Обустройство посадочных площадок на автобусных остановках-пандусные съезды, ступеньки, укрытия</t>
  </si>
  <si>
    <t>0420101050</t>
  </si>
  <si>
    <t>Обустройство пандусными съездами дворовых территорий и улиц города (безбарьерный маршрут)</t>
  </si>
  <si>
    <t>0420101060</t>
  </si>
  <si>
    <t>Подпрограмма "Развитие системы отдыха и оздоровления детей"</t>
  </si>
  <si>
    <t>0430000000</t>
  </si>
  <si>
    <t>Основное мероприятие "Организация отдыха детей в каникулярное время"</t>
  </si>
  <si>
    <t>0430100000</t>
  </si>
  <si>
    <t>Расходы за счет местного бюджета на  мероприятия  по организации отдыха детей в каникулярное время</t>
  </si>
  <si>
    <t>04301S1010</t>
  </si>
  <si>
    <t>Муниципальная программа "Физическая культура, спорт и молодежная политика городского округа Клин" на 2017-2021 годы</t>
  </si>
  <si>
    <t>0500000000</t>
  </si>
  <si>
    <t>Подпрограмма "Развитие физической культуры и спорта"</t>
  </si>
  <si>
    <t>0510000000</t>
  </si>
  <si>
    <t>Основное мероприятие "Создание условий для вовлечения жителей в систематические занятия физической культурой и спортом"</t>
  </si>
  <si>
    <t>0510100000</t>
  </si>
  <si>
    <t>Обеспечение деятельности подведомственных  учреждений - физкультурные  учреждения</t>
  </si>
  <si>
    <t>0510101010</t>
  </si>
  <si>
    <t>Основное мероприятие "Создание объектов физической культуры и спорта"</t>
  </si>
  <si>
    <t>0510200000</t>
  </si>
  <si>
    <t>0510264490</t>
  </si>
  <si>
    <t>Расходы на софинансирование субсидии на проектирование и реконструкцию муниципальных стадионов</t>
  </si>
  <si>
    <t>05102S1020</t>
  </si>
  <si>
    <t>Подпрограмма "Молодое поколение"</t>
  </si>
  <si>
    <t>0520000000</t>
  </si>
  <si>
    <t>Основное мероприятие "Создание условий для укрепления социальной ответственности, профессионального самоопределения, трудовой и социальной адаптации молодежи"</t>
  </si>
  <si>
    <t>0520100000</t>
  </si>
  <si>
    <t>Обеспечение деятельности подведомственных  учреждений -  Муниципальное учреждение "Молодежный Центр" Стекольный"</t>
  </si>
  <si>
    <t>0520101010</t>
  </si>
  <si>
    <t>Подпрограмма "Подготовка спортивного резерва"</t>
  </si>
  <si>
    <t>0530000000</t>
  </si>
  <si>
    <t>Основное мероприятие "Развитие системы подготовки  спортивного резерва городского округа Клин"</t>
  </si>
  <si>
    <t>0530100000</t>
  </si>
  <si>
    <t>Обеспечение деятельности подведомственных учреждений - спортивные школы</t>
  </si>
  <si>
    <t>0530101010</t>
  </si>
  <si>
    <t>Муниципальная программа "Сельское хозяйство городского округа Клин"  на 2014-2020 годы</t>
  </si>
  <si>
    <t>0600000000</t>
  </si>
  <si>
    <t>Подпрограмма "Устойчивое развитие сельских территорий"</t>
  </si>
  <si>
    <t>0620000000</t>
  </si>
  <si>
    <t>Основное мероприятие" Улучшение жилищных условий граждан, проживающих в сельской местности, в том числе молодых семей и молодых специалистов"</t>
  </si>
  <si>
    <t>0620100000</t>
  </si>
  <si>
    <t>Улучшение жилищных условий граждан РФ, проживающих в сельской местности (софинансирование)</t>
  </si>
  <si>
    <t>06201S1010</t>
  </si>
  <si>
    <t>Улучшение жилищных условий молодых семей и молодых специалистов, проживающих  в сельской местности (софинансирование)</t>
  </si>
  <si>
    <t>06201S1020</t>
  </si>
  <si>
    <t>Основное мероприятие "Комплексное обустройство населенных пунктов, расположенных в сельской местности, объектами социальной, инженерной инфраструктуры и автомобильными дорогами"</t>
  </si>
  <si>
    <t>0620200000</t>
  </si>
  <si>
    <t>Развитие газификации в сельской местности</t>
  </si>
  <si>
    <t>0620241010</t>
  </si>
  <si>
    <t>Подпрограмма "Обеспечение защиты населения от негативного воздействия безнадзорных животных"</t>
  </si>
  <si>
    <t>0630000000</t>
  </si>
  <si>
    <t>Основное мероприятие "Осуществление отдельных государственных полномочий в сфере обращения с безнадзорными животными"</t>
  </si>
  <si>
    <t>0630100000</t>
  </si>
  <si>
    <t>Расходы за счет субвенции из бюджета Московской области на проведение мероприятий по отлову и содержанию безнадзорных животных</t>
  </si>
  <si>
    <t>0630160870</t>
  </si>
  <si>
    <t>Муниципальная программа "Экология и окружающая среда городского округа Клин" на 2017-2021 годы</t>
  </si>
  <si>
    <t>0700000000</t>
  </si>
  <si>
    <t>Подпрограмма "Охрана окружающей среды"</t>
  </si>
  <si>
    <t>0710000000</t>
  </si>
  <si>
    <t>Основное мероприятие" Природоохранные мероприятия"</t>
  </si>
  <si>
    <t>0710100000</t>
  </si>
  <si>
    <t>Выполнение работ в области мониторинга атмосферного воздуха</t>
  </si>
  <si>
    <t>0710101010</t>
  </si>
  <si>
    <t>Выполнение работ в области мониторинга водных объектов</t>
  </si>
  <si>
    <t>0710101020</t>
  </si>
  <si>
    <t>Выявление и ликвидация несанкционированных свалок и навалов</t>
  </si>
  <si>
    <t>0710101030</t>
  </si>
  <si>
    <t>Проведение акций экологической направленности</t>
  </si>
  <si>
    <t>0710101040</t>
  </si>
  <si>
    <t>Экологическое образование, воспитание и информирование населения</t>
  </si>
  <si>
    <t>0710101050</t>
  </si>
  <si>
    <t>Подпрограмма "Охрана водных ресурсов"</t>
  </si>
  <si>
    <t>0720000000</t>
  </si>
  <si>
    <t>Основное мероприятие "Охрана водных ресурсов"</t>
  </si>
  <si>
    <t>0720100000</t>
  </si>
  <si>
    <t>Разработка проекта реконструкции и проведение ремонтных работ на очистных сооружениях</t>
  </si>
  <si>
    <t>0720101020</t>
  </si>
  <si>
    <t>Подпрограмма "Охрана озелененных территорий"</t>
  </si>
  <si>
    <t>0730000000</t>
  </si>
  <si>
    <t>Основное мероприятие "Проведение мероприятий по улучшению состояния озелененных территорий округа"</t>
  </si>
  <si>
    <t>0730100000</t>
  </si>
  <si>
    <t>Проведение работ по постановке на кадастровый учет озелененных территорий</t>
  </si>
  <si>
    <t>0730101010</t>
  </si>
  <si>
    <t>Проведение санитарно-оздоровительных мероприятий на озелененных территорий</t>
  </si>
  <si>
    <t>0730101020</t>
  </si>
  <si>
    <t>Подпрограмма "Развитие информационной и технической инфраструктуры экосистемы цифровой экономики городского округа Клин Московской области" на 2018-2021 годы</t>
  </si>
  <si>
    <t>1310000000</t>
  </si>
  <si>
    <t>Основное мероприятие "Развитие и обеспечение функционирования базовой информационно-технологической инфраструктуры органов местного самоуправления"</t>
  </si>
  <si>
    <t>1310100000</t>
  </si>
  <si>
    <t>Обеспечение установки, настройки, технического обслуживания и ремонта компьютерного и сетевого оборудования, организационной техники, настройка и техническое сопровождение общесистемного программного обеспечения</t>
  </si>
  <si>
    <t>1310101010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</si>
  <si>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</t>
  </si>
  <si>
    <t>1310101020</t>
  </si>
  <si>
    <t>Централизованное приобретение компьютерного оборудования с предустановленным общесистемным программным обеспечением и организационной техники</t>
  </si>
  <si>
    <t>1310101030</t>
  </si>
  <si>
    <t>Основное мероприятие "Создание, развитие и обеспечение функционирования единой информационно-технологической и телекоммуникационной инфраструктуры органов местного самоуправления"</t>
  </si>
  <si>
    <t>1310200000</t>
  </si>
  <si>
    <t>Подключение органов местного самоуправления к единой интегрированной мультисервисной телекоммуникационной сети Правительства Московской области для нужд органов местного самоуправления Клинского муниципального района и обеспечения совместной работы</t>
  </si>
  <si>
    <t>1310201010</t>
  </si>
  <si>
    <t>Обеспечение органов местного самоуправления телефонной связью</t>
  </si>
  <si>
    <t>1310201030</t>
  </si>
  <si>
    <t>1310300000</t>
  </si>
  <si>
    <t>Приобретение, установка, настройка и техническое обслуживание сертифицированных по требованиям безопасности информации технических, программных и программно-технических средств защиты конфиденциальной информации и персональных данных</t>
  </si>
  <si>
    <t>1310301010</t>
  </si>
  <si>
    <t>Основное мероприятие "Обеспечение подключения к региональным межведомственным информационным системам и сопровождение пользователей "</t>
  </si>
  <si>
    <t>1310400000</t>
  </si>
  <si>
    <t>Внедрение и сопровождение информационных систем поддержки обеспечивающих функций и контроля результативности деятельности органами местного самоуправления</t>
  </si>
  <si>
    <t>1310401010</t>
  </si>
  <si>
    <t>Внедрение и сопровождение информационных систем поддержки оказания государственных и муниципальных услуг и контрольно-надзорной деятельности  органов местного самоуправления</t>
  </si>
  <si>
    <t>1310401020</t>
  </si>
  <si>
    <t>Развитие и сопровождение муниципальных информационных систем обеспечения деятельности органов местного самоуправления</t>
  </si>
  <si>
    <t>1310401030</t>
  </si>
  <si>
    <t>Основное мероприятие "Внедрение информационных технологий для повышения качества и доступности образовательных услуг населению"</t>
  </si>
  <si>
    <t>1310500000</t>
  </si>
  <si>
    <t>Обеспечение муниципальных учреждений общего образования доступом в информационно-телекоммуникационную сеть Интернет в соответствии с требованиями, с учетом субсидии из бюджета Московской области</t>
  </si>
  <si>
    <t>13105S1010</t>
  </si>
  <si>
    <t>Подпрограмма "Снижение  административных  барьеров, повышение качества и доступности предоставления государственных и муниципальных услуг, в том числе на базе многофункциональных центров предоставления государственных и муниципальных услуг"</t>
  </si>
  <si>
    <t>1320000000</t>
  </si>
  <si>
    <t>Основное мероприятие "Организация деятельности Многофункционального центра"</t>
  </si>
  <si>
    <t>1320200000</t>
  </si>
  <si>
    <t>Расходы на обеспечение деятельности Многофункционального центра</t>
  </si>
  <si>
    <t>1320201010</t>
  </si>
  <si>
    <t>Муниципальная программа "Развитие и функционирование дорожно-транспортного комплекса городского округа Клин"  на 2017-2021 годы</t>
  </si>
  <si>
    <t>1400000000</t>
  </si>
  <si>
    <t>Подпрограмма "Пассажирский транспорт общего пользования"</t>
  </si>
  <si>
    <t>1410000000</t>
  </si>
  <si>
    <t>Основное мероприятие "Организация транспортного обслуживания"</t>
  </si>
  <si>
    <t>1410100000</t>
  </si>
  <si>
    <t>Организация перевозок пассажиров и багажа автомобильным транспортом по муниципальным маршрутам регулярных перевозок</t>
  </si>
  <si>
    <t>1410101010</t>
  </si>
  <si>
    <t>Организация перевозок при проведении плановых мероприятий</t>
  </si>
  <si>
    <t>1410101020</t>
  </si>
  <si>
    <t>Подпрограмма "Капитальный ремонт и ремонт автомобильных дорог общего пользования "</t>
  </si>
  <si>
    <t>1420000000</t>
  </si>
  <si>
    <t>Основное мероприятие "Обеспечение нормативных качеств эксплуатируемых дворовых территорий и проездов к дворовым территориям многоквартирных домов, обеспечение нормативных качеств эксплуатируемых дорог общего пользования"</t>
  </si>
  <si>
    <t>1420100000</t>
  </si>
  <si>
    <t>Ремонт автомобильных дорог общего пользования</t>
  </si>
  <si>
    <t>1420101010</t>
  </si>
  <si>
    <t>Подпрограмма "Содержание и текущий ремонт автомобильных дорог общего пользования"</t>
  </si>
  <si>
    <t>1430000000</t>
  </si>
  <si>
    <t>Основное мероприятие "Содержание и текущий ремонт автомобильных дорог общего пользования"</t>
  </si>
  <si>
    <t>1430100000</t>
  </si>
  <si>
    <t>Содержание автомобильных дорог общего пользования</t>
  </si>
  <si>
    <t>1430101010</t>
  </si>
  <si>
    <t>Текущий ремонт автомобильных дорог общего пользования</t>
  </si>
  <si>
    <t>1430101030</t>
  </si>
  <si>
    <t>Контроль качества ремонта автомобильных дорог общего пользования</t>
  </si>
  <si>
    <t>1430101040</t>
  </si>
  <si>
    <t>Подпрограмма "Строительство автомобильных дорог общего пользования, городских улиц"</t>
  </si>
  <si>
    <t>1440000000</t>
  </si>
  <si>
    <t>Основное мероприятие "Строительство автомобильных дорог общего пользования, городских улиц в интенсивно застраиваемых микрорайонах"</t>
  </si>
  <si>
    <t>1440100000</t>
  </si>
  <si>
    <t>Проектирование автомобильных дорог общего пользования</t>
  </si>
  <si>
    <t>1440101020</t>
  </si>
  <si>
    <t>Строительство автомобильных дорог общего пользования</t>
  </si>
  <si>
    <t>1440141010</t>
  </si>
  <si>
    <t>Подпрограмма "Обеспечение безопасности дорожного движения на улично-дорожной сети"</t>
  </si>
  <si>
    <t>1450000000</t>
  </si>
  <si>
    <t>Основное мероприятие "Мероприятия по обеспечению безопасности дорожного движения на уличной дорожной сети"</t>
  </si>
  <si>
    <t>1450100000</t>
  </si>
  <si>
    <t>Обеспечение безопасности дорожного движения на улично-дорожной сети</t>
  </si>
  <si>
    <t>1450101010</t>
  </si>
  <si>
    <t>&lt;caption&gt;</t>
  </si>
  <si>
    <t>Бюджет: &lt;Бюджет&gt;</t>
  </si>
  <si>
    <t>Финансовый орган, обслуживающий данный бюджет: &lt;ФО&gt;</t>
  </si>
  <si>
    <t>Наименование</t>
  </si>
  <si>
    <t>Код главы</t>
  </si>
  <si>
    <t>РзПр</t>
  </si>
  <si>
    <t>ЦСР</t>
  </si>
  <si>
    <t>ВР</t>
  </si>
  <si>
    <t>I Год</t>
  </si>
  <si>
    <t>II Год</t>
  </si>
  <si>
    <t>III Год</t>
  </si>
  <si>
    <t>&lt;ColNumber&gt;</t>
  </si>
  <si>
    <t>&lt;ГРБСИмя&gt;</t>
  </si>
  <si>
    <t>&lt;ГРБС&gt;</t>
  </si>
  <si>
    <t>&lt;Год1&gt;</t>
  </si>
  <si>
    <t>&lt;Год2&gt;</t>
  </si>
  <si>
    <t>&lt;Год3&gt;</t>
  </si>
  <si>
    <t>&lt;ФКРИмя_ХХ00&gt;</t>
  </si>
  <si>
    <t>&lt;ФКР_ХХ00&gt;</t>
  </si>
  <si>
    <t>&lt;ФКРИмя_ХХХХ&gt;</t>
  </si>
  <si>
    <t>&lt;ФКР_ХХХХ&gt;</t>
  </si>
  <si>
    <t>&lt;ЦСРИмя_ХХ00000000&gt;</t>
  </si>
  <si>
    <t>&lt;ЦСР_ХХ00000000&gt;</t>
  </si>
  <si>
    <t>&lt;ЦСРИмя_ХХХ0000000&gt;</t>
  </si>
  <si>
    <t>&lt;ЦСР_ХХХ0000000&gt;</t>
  </si>
  <si>
    <t>&lt;ЦСРИмя_ХХХХХ00000&gt;</t>
  </si>
  <si>
    <t>&lt;ЦСР_ХХХХХ00000&gt;</t>
  </si>
  <si>
    <t>&lt;ЦСРИмя_ХХХХХХХХХХ&gt;</t>
  </si>
  <si>
    <t>&lt;ЦСР_ХХХХХХХХХХ&gt;</t>
  </si>
  <si>
    <t>&lt;ВРИмя&gt;</t>
  </si>
  <si>
    <t>&lt;ВР&gt;</t>
  </si>
  <si>
    <t xml:space="preserve">ИТОГО  </t>
  </si>
  <si>
    <t>Ответственный исполнитель</t>
  </si>
  <si>
    <t>&lt;ДолжностьИсполнителя&gt;</t>
  </si>
  <si>
    <t>&lt;ИмяИсполнителя&gt;</t>
  </si>
  <si>
    <t>&lt;ТелефонИсполнителя&gt;</t>
  </si>
  <si>
    <t>(должность)</t>
  </si>
  <si>
    <t>(подпись)</t>
  </si>
  <si>
    <t>(расшифровка подписи)</t>
  </si>
  <si>
    <t>(телефон)</t>
  </si>
  <si>
    <t>&lt;НаДату&gt;</t>
  </si>
  <si>
    <t>СубКОСГУ</t>
  </si>
  <si>
    <t>&lt;СубЭКРИмя&gt;</t>
  </si>
  <si>
    <t>&lt;СубЭКР&gt;</t>
  </si>
  <si>
    <t>Единица измерения: &lt;sumFormat&gt;</t>
  </si>
  <si>
    <t>&lt;АналитическийКлассификатор1&gt;</t>
  </si>
  <si>
    <t>&lt;clsAnalityc1&gt;</t>
  </si>
  <si>
    <t xml:space="preserve"> </t>
  </si>
  <si>
    <t>&lt;clsAnalityc3&gt;</t>
  </si>
  <si>
    <t>&lt;АналитИстИмя1&gt;</t>
  </si>
  <si>
    <t>&lt;АналитИстИмя3&gt;</t>
  </si>
  <si>
    <t>&lt;АналитическийКлассификатор3&gt;</t>
  </si>
  <si>
    <t>&lt;clsAnalityc2&gt;</t>
  </si>
  <si>
    <t>&lt;АналитическийКлассификатор2&gt;</t>
  </si>
  <si>
    <t>&lt;АналитИстИмя2&gt;</t>
  </si>
  <si>
    <t>Муниципальная программа "Здоровье населения городского округа Клин на 2017-2021 годы"</t>
  </si>
  <si>
    <t>0100000000</t>
  </si>
  <si>
    <t>Подпрограмма "Профилактика заболеваний и формирование здорового образа жизни. Развитие первичной медико-санитарной помощи"</t>
  </si>
  <si>
    <t>0110000000</t>
  </si>
  <si>
    <t>0110100000</t>
  </si>
  <si>
    <t>244</t>
  </si>
  <si>
    <t>Проведение дезинфекции в домашних очагах туберкулеза</t>
  </si>
  <si>
    <t>0110101020</t>
  </si>
  <si>
    <t>Профилактика педикулеза</t>
  </si>
  <si>
    <t>0110101030</t>
  </si>
  <si>
    <t>Профилактика природно-очаговых заболеваний</t>
  </si>
  <si>
    <t>0110101040</t>
  </si>
  <si>
    <t>Субсидии автономным учреждениям на иные цели</t>
  </si>
  <si>
    <t>622</t>
  </si>
  <si>
    <t>Проведение Дней здоровья</t>
  </si>
  <si>
    <t>0110101050</t>
  </si>
  <si>
    <t>Внедрение и реализация международного проекта "Здоровые города", оплата ежегодных взносов</t>
  </si>
  <si>
    <t>0110101060</t>
  </si>
  <si>
    <t>Уплата иных платежей</t>
  </si>
  <si>
    <t>853</t>
  </si>
  <si>
    <t>Подпрограмма "Охрана здоровья матери и ребенка"</t>
  </si>
  <si>
    <t>0120000000</t>
  </si>
  <si>
    <t>Основное мероприятие "Обеспечение полноценным питанием беременных женщин, кормящих матерей, а так же детей в возрасте до трех лет, состоящих под наблюдением в лечебно-профилактических учреждениях и имеющих место жительства в городском округе Клин</t>
  </si>
  <si>
    <t>0120100000</t>
  </si>
  <si>
    <t>Расходы за счет субвенции из бюджета Московской области на обеспечение полноценным питанием беременных женщин, кормящих матерей, а также детей в возрасте до трех лет</t>
  </si>
  <si>
    <t>0120162080</t>
  </si>
  <si>
    <t>Муниципальная программа "Поддержка и развитие учреждений культуры в городском округе Клин" на 2017-2021 годы</t>
  </si>
  <si>
    <t>0200000000</t>
  </si>
  <si>
    <t>Подпрограмма "Сохранение культурного наследия. Музейно-выставочная работа"</t>
  </si>
  <si>
    <t>0210000000</t>
  </si>
  <si>
    <t>Основное мероприятие  "Обеспечение выполнения функций муниципальных музеев""</t>
  </si>
  <si>
    <t>0210100000</t>
  </si>
  <si>
    <t>Обеспечение деятельности подведомственных учреждений - музеи и  выставки</t>
  </si>
  <si>
    <t>0210101010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</si>
  <si>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</si>
  <si>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</si>
  <si>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Подпрограмма "Развитие библиотечного дела"</t>
  </si>
  <si>
    <t>0220000000</t>
  </si>
  <si>
    <t>Основное мероприятие "Организация библиотечного обслуживания населения муниципальными библиотеками"</t>
  </si>
  <si>
    <t>0220100000</t>
  </si>
  <si>
    <t>Обеспечение деятельности подведомственных учреждений - библиотеки</t>
  </si>
  <si>
    <t>0220101010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</si>
  <si>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</si>
  <si>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</si>
  <si>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Подпрограмма "Содействие развитию самодеятельного творчества и поддержка основных форм культурно-досуговой деятельности"</t>
  </si>
  <si>
    <t>0230000000</t>
  </si>
  <si>
    <t>Основное мероприятие " Оказание муниципальных услуг (выполнение работ) по обеспечению условий для развития народной традиционной культуры и любительских коллективов художественного творчества"</t>
  </si>
  <si>
    <t>0230100000</t>
  </si>
  <si>
    <t>Обеспечение деятельности подведомственных учреждений - клубы</t>
  </si>
  <si>
    <t>0230101010</t>
  </si>
  <si>
    <t>Подпрограмма "Развитие парков культуры и отдыха в городском округе Клин"</t>
  </si>
  <si>
    <t>0250000000</t>
  </si>
  <si>
    <t>Основное мероприятие "Соответствие нормативу обеспеченности парками культуры и отдыха городского округа Клин"</t>
  </si>
  <si>
    <t>0250100000</t>
  </si>
  <si>
    <t>Обеспечение деятельности подведомственных учреждений - городской парк культуры и отдыха</t>
  </si>
  <si>
    <t>0250101010</t>
  </si>
  <si>
    <t>Подпрограмма "Обеспечивающая подпрограмма"</t>
  </si>
  <si>
    <t>0260000000</t>
  </si>
  <si>
    <t>Основное мероприятие  "Обеспечение деятельности муниципального казенного учреждения "Управления по делам культуры, физической культуры и молодежной политики "</t>
  </si>
  <si>
    <t>0260100000</t>
  </si>
  <si>
    <t>Обеспечение деятельности муниципального казенного учреждения "Управления по делам культуры, физической культуры и молодежной политики"</t>
  </si>
  <si>
    <t>0260101010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</si>
  <si>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</si>
  <si>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</si>
  <si>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</si>
  <si>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</si>
  <si>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</si>
  <si>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</si>
  <si>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товаров, работ, услуг в сфере информационно-коммуникационных технологий</t>
  </si>
  <si>
    <t>242</t>
  </si>
  <si>
    <t>Уплата налога на имущество организаций и земельного налога</t>
  </si>
  <si>
    <t>851</t>
  </si>
  <si>
    <t>Муниципальная программа "Развитие образования городского округа Клин" на 2017-2021 годы</t>
  </si>
  <si>
    <t>0300000000</t>
  </si>
  <si>
    <t>Подпрограмма "Дошкольное образование"</t>
  </si>
  <si>
    <t>0310000000</t>
  </si>
  <si>
    <t>Основное мероприятие "Финансовое обеспечение деятельности организаций дошкольного образования"</t>
  </si>
  <si>
    <t>0310200000</t>
  </si>
  <si>
    <t>Обеспечение деятельности подведомственных учреждений-детские дошкольные учреждения</t>
  </si>
  <si>
    <t>0310201010</t>
  </si>
  <si>
    <t>Расходы на питание детей льготных категорий</t>
  </si>
  <si>
    <t>0310201130</t>
  </si>
  <si>
    <t>Социальная поддержка молодых специалистов-педагогических работников дошкольных образовательных учреждений</t>
  </si>
  <si>
    <t>0310201160</t>
  </si>
  <si>
    <t>Расходы за счет субвенции на 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</t>
  </si>
  <si>
    <t>0310262110</t>
  </si>
  <si>
    <t>Расходы за счет субвенции на финансовое обеспечение получения гражданами дошкольного образования в частных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</t>
  </si>
  <si>
    <t>0310262120</t>
  </si>
  <si>
    <t>Иные субсидии некоммерческим организациям (за исключением государственных (муниципальных) учреждений)</t>
  </si>
  <si>
    <t>634</t>
  </si>
  <si>
    <t>Расходы за счет субвенции 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</si>
  <si>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0310262140</t>
  </si>
  <si>
    <t>Пособия, компенсации и иные социальные выплаты гражданам, кроме публичных нормативных обязательств</t>
  </si>
  <si>
    <t>321</t>
  </si>
  <si>
    <t>Приобретение товаров, работ, услуг в пользу граждан в целях их социального обеспечения</t>
  </si>
  <si>
    <t>323</t>
  </si>
  <si>
    <t xml:space="preserve">Расходы за счет субсидии на государственную поддержку частных дошкольных образовательных организаций в Московской области с целью возмещения расходов на присмотр и уход, содержание имущества и арендную плату за использование помещений </t>
  </si>
  <si>
    <t>0310262330</t>
  </si>
  <si>
    <t>Расходы за счет местного бюджета на государственную поддержку частных детских садов с целью возмещения расходов на присмотр и уход, содержание имущества и арендную плату за использование помещений</t>
  </si>
  <si>
    <t>03102S1030</t>
  </si>
  <si>
    <t>Основное мероприятие "Обеспечение реализации федерального государственного образовательного стандарта дошкольного образования"</t>
  </si>
  <si>
    <t>0310300000</t>
  </si>
  <si>
    <t>Расходы за счёт местного бюджета на закупку оборудования для дошкольных образовательных учреждений - победителей областного конкурса на присвоение статуса Региональной инновационной площадки Московской области</t>
  </si>
  <si>
    <t>03103S1020</t>
  </si>
  <si>
    <t>Субсидии бюджетным учреждениям на иные цели</t>
  </si>
  <si>
    <t>612</t>
  </si>
  <si>
    <t>Подпрограмма "Общее образование"</t>
  </si>
  <si>
    <t>0320000000</t>
  </si>
  <si>
    <t>Основное мероприятие "Финансовое обеспечение деятельности образовательных организаций"</t>
  </si>
  <si>
    <t>0320100000</t>
  </si>
  <si>
    <t>Обеспечение деятельности подведомственных учреждений - школы-детские сады, начальные, неполные средние и средние школы</t>
  </si>
  <si>
    <t>0320101010</t>
  </si>
  <si>
    <t>Социальная поддержка молодых специалистов-педагогических работников общеобразовательных учреждений</t>
  </si>
  <si>
    <t>0320101160</t>
  </si>
  <si>
    <t xml:space="preserve">Расходы за счет субвенции на 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</t>
  </si>
  <si>
    <t>0320162200</t>
  </si>
  <si>
    <t>Расходы за счет субвенции на финансовое обеспечение получения гражданами дошкольного, начального общего, основного общего, среднего общего образования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</t>
  </si>
  <si>
    <t>0320162210</t>
  </si>
  <si>
    <t>Расходы за счёт субвенции на реализацию мер социальной поддержки и социального обеспечения детей-сирот и детей, оставшихся  без попечения родителей, лиц из их числа в муниципальных и частных организациях  в Московской области для детей-сирот и детей, оставшихся без попечения родителей</t>
  </si>
  <si>
    <t>0320162240</t>
  </si>
  <si>
    <t>Основное мероприятие "Реализация Федеральных государственных образовательных стандартов общего образования"</t>
  </si>
  <si>
    <t>0320200000</t>
  </si>
  <si>
    <t>0320201130</t>
  </si>
  <si>
    <t>Расходы за счёт субвенции из бюджета Московской области на 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районов Московской области</t>
  </si>
  <si>
    <t>0320260680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</si>
  <si>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</si>
  <si>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</si>
  <si>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
на выплаты денежного содержания и иные выплаты
работникам государственных (муниципальных) органов</t>
  </si>
  <si>
    <t>129</t>
  </si>
  <si>
    <t>0320262220</t>
  </si>
  <si>
    <t>Расходы за счет субвенции 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</t>
  </si>
  <si>
    <t>0320262230</t>
  </si>
  <si>
    <t>Расходы за счет субсидии 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</si>
  <si>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0320262270</t>
  </si>
  <si>
    <t>Расходы за счет местного бюджета на приобретение автобусов для доставки обучающихся в общеобразовательные учреждения, расположенные в сельской местности</t>
  </si>
  <si>
    <t>03202S1030</t>
  </si>
  <si>
    <t>Расходы за счет местного бюджета на обеспечение подвоза учащихся к месту обучения в муниципальные общеобразовательные учреждения, расположенные в сельской местности</t>
  </si>
  <si>
    <t>03202S1040</t>
  </si>
  <si>
    <t>Расходы за счет местного бюджета на закупку оборудования  для общеобразовательных организаций муниципальных образований Московской области-победителей областного конкурса на присвоение статуса Региональной инновационной площадки Московской области</t>
  </si>
  <si>
    <t>03202S1070</t>
  </si>
  <si>
    <t>Основное мероприятие "Создание механизмов мотивации педагогов к повышению качества работы и непрерывному профессиональному развитию, повышение социального и профессионального статусов педагогических работников"</t>
  </si>
  <si>
    <t>0320400000</t>
  </si>
  <si>
    <t>Расходы на проведение районных мероприятий, направленных на создание механизмов мотивации педагогов к повышению качества работы и непрерывному профессиональному развитию</t>
  </si>
  <si>
    <t>0320401110</t>
  </si>
  <si>
    <t>Основное мероприятие "Создание и развитие в общеобразовательных организациях Московской области условий для ликвидации второй смены"</t>
  </si>
  <si>
    <t>0320500000</t>
  </si>
  <si>
    <t>Субсидии на осуществление капитальных вложений в объекты капитального строительства государственной (муниципальной) собственности автономным учреждениям</t>
  </si>
  <si>
    <t>465</t>
  </si>
  <si>
    <t>Расходы за счет субсидии на капитальные вложения в общеобразовательные организации в целях обеспечения односменного режима обучения</t>
  </si>
  <si>
    <t>0320564480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</si>
  <si>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</si>
  <si>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</si>
  <si>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Расходы за счет местного бюджета на капитальные вложения в общеобразовательные организации в целях обеспечения односменного режима обучения</t>
  </si>
  <si>
    <t>03205S0010</t>
  </si>
  <si>
    <t>Муниципальная программа "Формирование современной комфортной городской среды" на 2018-2022 годы</t>
  </si>
  <si>
    <t>1500000000</t>
  </si>
  <si>
    <t>Подпрограмма "Капитальный ремонт и содержание жилищного фонда"</t>
  </si>
  <si>
    <t>1530000000</t>
  </si>
  <si>
    <t>Основное мероприятие "Ремонт жилищного фонда"</t>
  </si>
  <si>
    <t>1530100000</t>
  </si>
  <si>
    <t>Взнос на капитальный ремонт общего имущества многоквартирных домов за помещения, которые находятся в муниципальной собственности</t>
  </si>
  <si>
    <t>1530101010</t>
  </si>
  <si>
    <t xml:space="preserve">Основное мероприятие "Создание благоприятных условий для проживание граждан в многоквартирных домах, расположенных на территории городского округа </t>
  </si>
  <si>
    <t>1530200000</t>
  </si>
  <si>
    <t>Мероприятия по обеспечению выполнения текущего ремонта подъездов организациями, осуществляющими управление многоквартирными домами (софинансирование)</t>
  </si>
  <si>
    <t>15302S1010</t>
  </si>
  <si>
    <t>1600000000</t>
  </si>
  <si>
    <t>1610000000</t>
  </si>
  <si>
    <t>Основное мероприятие "Информирование населения об основных событиях социально-экономического развития, общественно-политической жизни, о деятельности органов местного самоуправления"</t>
  </si>
  <si>
    <t>1610100000</t>
  </si>
  <si>
    <t>1610101010</t>
  </si>
  <si>
    <t>Информирование населения путем изготовления и распространения полиграфической продукции о социально значимых вопросах в деятельности органов местного самоуправления</t>
  </si>
  <si>
    <t>1610101050</t>
  </si>
  <si>
    <t>Основное мероприятие "Информирование населения об основных социально-экономических событиях муниципального образования, а также о деятельности органов местного самоуправления посредством наружной рекламы"</t>
  </si>
  <si>
    <t>1610300000</t>
  </si>
  <si>
    <t>Информирование населения об основных социально-экономических событиях муниципального образования, а также о деятельности органов местного самоуправления посредством наружной рекламы</t>
  </si>
  <si>
    <t>1610301010</t>
  </si>
  <si>
    <t>Руководство и управление в сфере установленных функций органов власти</t>
  </si>
  <si>
    <t>9500000000</t>
  </si>
  <si>
    <t>Высшее должностное лицо муниципального образования</t>
  </si>
  <si>
    <t>9500000030</t>
  </si>
  <si>
    <t>Обеспечение деятельности Контрольно-счетной палаты</t>
  </si>
  <si>
    <t>9500000040</t>
  </si>
  <si>
    <t>Руководитель Контрольно-счетной палаты и его заместители</t>
  </si>
  <si>
    <t>9500000050</t>
  </si>
  <si>
    <t>Непрограммные расходы</t>
  </si>
  <si>
    <t>9900000000</t>
  </si>
  <si>
    <t>Выплаты пенсий за выслугу лет муниципальным служащим</t>
  </si>
  <si>
    <t>9900000010</t>
  </si>
  <si>
    <t>09.12.2017</t>
  </si>
  <si>
    <t xml:space="preserve">Приобретение посадочного материала для озеленения территорий </t>
  </si>
  <si>
    <t>0730101030</t>
  </si>
  <si>
    <t>Муниципальная программа "Безопасность населения" на 2017-2021 годы</t>
  </si>
  <si>
    <t>0800000000</t>
  </si>
  <si>
    <t>Подпрограмма "Профилактика преступлений и иных правонарушений"</t>
  </si>
  <si>
    <t>0810000000</t>
  </si>
  <si>
    <t>Основное мероприятие "Оборудование социально-значимых объектов инженерно-техническими сооружениями, обеспечивающими контроль доступа или блокирование несанкционированного доступа, контроль и оповещение о возникновении угроз"</t>
  </si>
  <si>
    <t>0810100000</t>
  </si>
  <si>
    <t>Оборудование объектов образования</t>
  </si>
  <si>
    <t>0810101020</t>
  </si>
  <si>
    <t>Оборудование объектов Администрации городского округа Клин</t>
  </si>
  <si>
    <t>0810101030</t>
  </si>
  <si>
    <t>Основное мероприятие "Реализация мероприятий по обеспечению общественного порядка и общественной безопасности"</t>
  </si>
  <si>
    <t>0810400000</t>
  </si>
  <si>
    <t>Привитие в обществе идей ведения законопослушного образа жизни</t>
  </si>
  <si>
    <t>0810401010</t>
  </si>
  <si>
    <t>Проведение спортивных соревнований и физкультурно-оздоровительных мероприятий в учреждениях физической культуры и спорта</t>
  </si>
  <si>
    <t>0810401020</t>
  </si>
  <si>
    <t>Проведение молодежных акций и агитационно-пропагандистских мероприятий на базе молодежного центра "Стекольный"</t>
  </si>
  <si>
    <t>0810401030</t>
  </si>
  <si>
    <t>Основное мероприятие "Дальнейшее развитие аппаратно-программного комплекса «Безопасный город»</t>
  </si>
  <si>
    <t>0810500000</t>
  </si>
  <si>
    <t>Установка систем видеонаблюдения</t>
  </si>
  <si>
    <t>0810501010</t>
  </si>
  <si>
    <t>Обслуживание систем видеонаблюдения</t>
  </si>
  <si>
    <t>0810501020</t>
  </si>
  <si>
    <t>0810600000</t>
  </si>
  <si>
    <t>Круглые столы, конференции, семинары</t>
  </si>
  <si>
    <t>0810601010</t>
  </si>
  <si>
    <t>Приобретение научно-методических материалов, программ, печатных и электронных учебных пособий, учебных фильмов, в том числе с использованием мультимедийных средств</t>
  </si>
  <si>
    <t>0810601020</t>
  </si>
  <si>
    <t>Основное мероприятие "Профилактика наркомании и токсикомании"</t>
  </si>
  <si>
    <t>0810700000</t>
  </si>
  <si>
    <t>Реализация комплекса тематических мероприятий по формированию у подростков негативного отношения к потреблению психоактивных веществ  и проведение пропаганды здорового образа жизни</t>
  </si>
  <si>
    <t>0810701010</t>
  </si>
  <si>
    <t>Спортивно-массовые мероприятия по профилактике наркомании и токсикомании в учреждениях физической культуры и спорта</t>
  </si>
  <si>
    <t>0810701020</t>
  </si>
  <si>
    <t>Молодежные культурно-зрелищные, профилактические мероприятия по профилактике наркомании и токсикомании на базе молодежного центра "Стекольный"</t>
  </si>
  <si>
    <t>0810701030</t>
  </si>
  <si>
    <t>Основное мероприятие "Информационно-пропагандистское сопровождение антинаркотической деятельности".</t>
  </si>
  <si>
    <t>0810800000</t>
  </si>
  <si>
    <t>Выпуск буклетов о проблеме наркомании и токсикомании</t>
  </si>
  <si>
    <t>0810801010</t>
  </si>
  <si>
    <t>Подпрограмма «Снижение рисков и смягчение последствий чрезвычайных ситуаций природного и техногенного характера в городском округе Клин Московской области»</t>
  </si>
  <si>
    <t>0820000000</t>
  </si>
  <si>
    <t>Основное мероприятие "Создание резерва финансовых и материальных ресурсов для ликвидации чрезвычайных ситуаций"</t>
  </si>
  <si>
    <t>0820200000</t>
  </si>
  <si>
    <t>Резервный фонд финансовых ресурсов для предупреждения и ликвидации чрезвычайных ситуаций муниципального и объектового характера</t>
  </si>
  <si>
    <t>0820201020</t>
  </si>
  <si>
    <t>Резервные средства</t>
  </si>
  <si>
    <t>870</t>
  </si>
  <si>
    <t>Основное мероприятие "Обеспечение безопасности людей на водных объектах"</t>
  </si>
  <si>
    <t>0820300000</t>
  </si>
  <si>
    <t>Проведение агитационно-пропагандистских мероприятий, направленных на профилактику происшествий на водных объектах</t>
  </si>
  <si>
    <t>0820301030</t>
  </si>
  <si>
    <t>Подпрограмма "Развитие и совершенствование систем оповещения и информирования населения городского округа Клин Московской области"</t>
  </si>
  <si>
    <t>0830000000</t>
  </si>
  <si>
    <t>0830100000</t>
  </si>
  <si>
    <t>Создание, совершенствование и поддержание в состоянии готовности технических систем управления, связи, мониторинга, видеонаблюдения  и муниципальной системы оповещения и информирования населения об опасностях</t>
  </si>
  <si>
    <t>0830101010</t>
  </si>
  <si>
    <t>Подпрограмма "Обеспечение мероприятий гражданской обороны городского округа Клин Московской области"</t>
  </si>
  <si>
    <t>0850000000</t>
  </si>
  <si>
    <t>0850100000</t>
  </si>
  <si>
    <t>Приобретение имущества гражданской обороны, организация  и  обеспечение его содержания</t>
  </si>
  <si>
    <t>0850101010</t>
  </si>
  <si>
    <t>Муниципальная программа "Жилище" на 2017-2021 годы</t>
  </si>
  <si>
    <t>0900000000</t>
  </si>
  <si>
    <t>Подпрограмма "Обеспечение жильем молодых семей"</t>
  </si>
  <si>
    <t>0930000000</t>
  </si>
  <si>
    <t>Основное мероприятие "Оказание государственной поддержки молодым семьям в виде социальных выплат на приобретение жилого помещения или строительство индивидуального жилого дома"</t>
  </si>
  <si>
    <t>0930100000</t>
  </si>
  <si>
    <t>Обеспечение жилыми помещениями молодых семей (софинансирование)</t>
  </si>
  <si>
    <t>09301L1010</t>
  </si>
  <si>
    <t>Подпрограмма "Обеспечение жильем детей-сирот и детей, оставшихся без попечения родителей, а также лиц из их числа"</t>
  </si>
  <si>
    <t>0940000000</t>
  </si>
  <si>
    <t>Основное мероприятие  "Оказание государственной поддержки в решении жилищной проблемы детей-сирот и детей, оставшихся без попечения родителей"</t>
  </si>
  <si>
    <t>0940100000</t>
  </si>
  <si>
    <t>Расходы за счёт субвенции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</si>
  <si>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0940160820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</si>
  <si>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</si>
  <si>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</si>
  <si>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Подпрограмма "Улучшение жилищных условий семей, имеющих семь и более детей"</t>
  </si>
  <si>
    <t>0960000000</t>
  </si>
  <si>
    <t>Основное мероприятие "Предоставление семьям, имеющим семь и более детей, жилищных субсидий на приобретение  жилого помещения или строительство индивидуального жилого дома"</t>
  </si>
  <si>
    <t>0960100000</t>
  </si>
  <si>
    <t>Предоставление семьям, имеющим семь и более детей, жилищных субсидий на приобретение  жилого помещения или строительство индивидуального жилого дома (софинансирование)</t>
  </si>
  <si>
    <t>09601S1010</t>
  </si>
  <si>
    <t>Субсидии гражданам на приобретение жилья</t>
  </si>
  <si>
    <t>322</t>
  </si>
  <si>
    <t>Подпрограмма "Обеспечение жильем отдельных категорий граждан, установленных федеральным законодательством"</t>
  </si>
  <si>
    <t>0970000000</t>
  </si>
  <si>
    <t>Основное мероприятие "Оказание государственной поддержки по обеспечению жильем отдельных категорий граждан, установленных ФЗ от 12 января 1995 года №5-ФЗ "О ветеранах", в соответствии с Указом Президента РФ от 7 мая 2008 года №714 "Об обеспечении жильем ветеранов Великой Отечественной войны 1941-1945 гг."</t>
  </si>
  <si>
    <t>0970100000</t>
  </si>
  <si>
    <t>Расходы за счет субвенции из бюджета Московской области на перечисление единовременной  социальной выплаты на строительство (или приобретение) жилого помещения отдельным категориям ветеранов, инвалидов и семьям, имеющих детей инвалидов (федеральный бюджет)</t>
  </si>
  <si>
    <t>0970151350</t>
  </si>
  <si>
    <t>Муниципальная программа "Развитие инженерной инфраструктуры и энергоэффективности" на 2018-2022 годы</t>
  </si>
  <si>
    <t>1000000000</t>
  </si>
  <si>
    <t>Подпрограмма "Создание условий для обеспечения качественными жилищно-коммунальными услугами"</t>
  </si>
  <si>
    <t>1020000000</t>
  </si>
  <si>
    <t>Основное мероприятие "Строительство, реконструкция, капитальный ремонт, приобретение, монтаж и ввод в эксплуатацию объектов коммунальной инфраструктуры"</t>
  </si>
  <si>
    <t>1020100000</t>
  </si>
  <si>
    <t>Перекладка водопроводных сетей</t>
  </si>
  <si>
    <t>1020101010</t>
  </si>
  <si>
    <t>Закупка товаров, работ, услуг в целях капитального ремонта государственного (муниципального) имущества</t>
  </si>
  <si>
    <t>243</t>
  </si>
  <si>
    <t>Ремонт и замена тепловых сетей</t>
  </si>
  <si>
    <t>1020101020</t>
  </si>
  <si>
    <t>Осуществление строительного контроля над объектами</t>
  </si>
  <si>
    <t>1020101030</t>
  </si>
  <si>
    <t>Основное мероприятие "Совершенствование системы управления жилищно-коммунального хозяйства"</t>
  </si>
  <si>
    <t>1020200000</t>
  </si>
  <si>
    <t>Актуализация схем водоснабжения и водоотведения</t>
  </si>
  <si>
    <t>1020201020</t>
  </si>
  <si>
    <t>Актуализация схем теплоснабжения</t>
  </si>
  <si>
    <t>1020201030</t>
  </si>
  <si>
    <t>Проведение мероприятий по обеспечению  муниципальных гарантий исполнения договоров уступки права требования с ООО "Газпром межрегионгаз Москва" и МУП "Клинтеплосеть"</t>
  </si>
  <si>
    <t>1020201060</t>
  </si>
  <si>
    <t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</si>
  <si>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814</t>
  </si>
  <si>
    <t>Подпрограмма "Энергосбережение и повышение энергетической эффективности"</t>
  </si>
  <si>
    <t>1030000000</t>
  </si>
  <si>
    <t xml:space="preserve">Основное мероприятие "Повышение энергетической эффективности" </t>
  </si>
  <si>
    <t>1030600000</t>
  </si>
  <si>
    <t>Информационное обеспечение и пропаганда энергосбережения и повышения энергетической эффективности</t>
  </si>
  <si>
    <t>1030601010</t>
  </si>
  <si>
    <t>Обучение специалистов, ответственных за энергосбережение по образовательным программам в области энергосбережения и повышения качества энергетической эффективности</t>
  </si>
  <si>
    <t>1030601020</t>
  </si>
  <si>
    <t>Муниципальная программа "Предпринимательство городского округа Клин" на 2017-2021 годы</t>
  </si>
  <si>
    <t>1100000000</t>
  </si>
  <si>
    <t>Подпрограмма "Развитие субъектов малого и среднего предпринимательства в городском округе Клин"</t>
  </si>
  <si>
    <t>1110000000</t>
  </si>
  <si>
    <t>Основное мероприятие "Реализация механизмов государственной поддержки субъектов малого и среднего предпринимательства"</t>
  </si>
  <si>
    <t>1110200000</t>
  </si>
  <si>
    <t>Частичная компенсация субъектам малого и среднего предпринимательства затрат, связанных с приобретением оборудования в целях создания, и (или) развития, и (или) модернизации производства товаров (работ, услуг)</t>
  </si>
  <si>
    <t>1110201020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</si>
  <si>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</si>
  <si>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</si>
  <si>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Частичная компенсация затрат субъектов малого и среднего предпринимательства, осуществляющих деятельность в области ремесел, народных художественных промыслов, сельского и экологического   туризма</t>
  </si>
  <si>
    <t>1110201030</t>
  </si>
  <si>
    <t>Частичная компенсация затрат субъектам малого и среднего предпринимательства, осуществляющим предоставление услуг (производство товаров) в социальной сфере деятельности</t>
  </si>
  <si>
    <t>1110201040</t>
  </si>
  <si>
    <t>Подпрограмма "Развитие конкуренции"</t>
  </si>
  <si>
    <t>1130000000</t>
  </si>
  <si>
    <t>Основное мероприятие "Развитие сферы муниципальных закупок"</t>
  </si>
  <si>
    <t>1130100000</t>
  </si>
  <si>
    <t>Обеспечение деятельности муниципального казенного учреждения "Центр проведения торгов"</t>
  </si>
  <si>
    <t>1130101040</t>
  </si>
  <si>
    <t>Подпрограмма "Развитие потребительского рынка городского округа Клин"</t>
  </si>
  <si>
    <t>1150000000</t>
  </si>
  <si>
    <t>Основное мероприятие "Приведение кладбищ городского округа Клин в соответствии с Порядком деятельности общественных кладбищ и крематориев на территории городского округа Клин"</t>
  </si>
  <si>
    <t>1150600000</t>
  </si>
  <si>
    <t>1150601020</t>
  </si>
  <si>
    <t>Основное мероприятие "Повышение качества обслуживания населения в сфере погребения и похоронного дела"</t>
  </si>
  <si>
    <t>1150700000</t>
  </si>
  <si>
    <t>Транспортировка умерших в морг, включая погрузо-разгрузочные работы, для производства судебно-медицинской экспертизы и патологоанатомического вскрытия (за исключением умерших в медицинских учреждениях)</t>
  </si>
  <si>
    <t>1150701010</t>
  </si>
  <si>
    <t>Муниципальная программа "Управление имуществом и финансами городского округа Клин" на 2018-2021 годы</t>
  </si>
  <si>
    <t>1200000000</t>
  </si>
  <si>
    <t>Подпрограмма "Развитие имущественного комплекса"</t>
  </si>
  <si>
    <t>1210000000</t>
  </si>
  <si>
    <t>Основное мероприятие "Осуществление работ, направленных на повышение эффективности использования, распоряжения имуществом и земельными ресурсами""</t>
  </si>
  <si>
    <t>1210100000</t>
  </si>
  <si>
    <t>Выполнение землеустроительных работ (услуги по межеванию земельных участков, услуги по описанию границ и установлению границ земельных участков, оценка и другое), в том числе формирование земельных участков для предоставления их многодетным семьям</t>
  </si>
  <si>
    <t>1210101010</t>
  </si>
  <si>
    <t>Выполнение работ по технической инвентаризации объектов недвижимости, изготовлению технических планов, паспортов, техническому учету правоустанавливающих документов, оценка и другое</t>
  </si>
  <si>
    <t>1210101020</t>
  </si>
  <si>
    <t>Ремонт муниципальных зданий, помещений, входящих в состав муниципальной казны</t>
  </si>
  <si>
    <t>1210101030</t>
  </si>
  <si>
    <t>Оплата коммунальных услуг в зданиях (помещениях), входящих в состав муниципальной казны, и услуг по содержанию и обслуживанию зданий (помещений), сооружений</t>
  </si>
  <si>
    <t>1210101040</t>
  </si>
  <si>
    <t>Обеспечение деятельности муниципального казенного учреждения «Многофункциональный центр стратегического развития и инвестиций»</t>
  </si>
  <si>
    <t>1210101070</t>
  </si>
  <si>
    <t>Обеспечение деятельности муниципального казенного учреждения "Центр обеспечения деятельности организаций бюджетной сферы и органов местного самоуправления городского округа Клин"</t>
  </si>
  <si>
    <t>1210101090</t>
  </si>
  <si>
    <t>Подпрограмма "Развитие муниципальной службы"</t>
  </si>
  <si>
    <t>1220000000</t>
  </si>
  <si>
    <t>Основное мероприятие "Организация профессионального развития муниципальных служащих городского округа Клин"</t>
  </si>
  <si>
    <t>1220100000</t>
  </si>
  <si>
    <t>Участие муниципальных служащих городского округа Клин в образовательных мероприятиях (совещаниях, семинарах, конференциях, программах повышения квалификации, программах профессиональной переподготовки)</t>
  </si>
  <si>
    <t>1220101010</t>
  </si>
  <si>
    <t>Участие муниципальных служащих в образовательных мероприятиях по противодействию коррупции</t>
  </si>
  <si>
    <t>1220101020</t>
  </si>
  <si>
    <t>Повышение квалификации муниципальных служащих, в должностные обязанности которых входит участие в противодействии коррупции</t>
  </si>
  <si>
    <t>1220101030</t>
  </si>
  <si>
    <t>Подпрограмма "Управление муниципальными финансами городского округа Клин"</t>
  </si>
  <si>
    <t>1230000000</t>
  </si>
  <si>
    <t>Основное мероприятие "Управление средствами резервного фонда Администрации городского округа Клин"</t>
  </si>
  <si>
    <t>1230200000</t>
  </si>
  <si>
    <t>Финансовое обеспечение непредвиденных расходов бюджета городского округа Клин</t>
  </si>
  <si>
    <t>1230201010</t>
  </si>
  <si>
    <t>Основное мероприятие "Управление муниципальным долгом городского округа Клин"</t>
  </si>
  <si>
    <t>1230400000</t>
  </si>
  <si>
    <t>Обеспечение своевременности и полноты расчетов по долговым обязательствам городского округа Клин</t>
  </si>
  <si>
    <t>1230401010</t>
  </si>
  <si>
    <t>Обслуживание муниципального долга</t>
  </si>
  <si>
    <t>730</t>
  </si>
  <si>
    <t>Подпрограмма "Развитие архивного дела в городском округе Клин"</t>
  </si>
  <si>
    <t>1240000000</t>
  </si>
  <si>
    <t>Основное мероприятие "Хранение, комплектование, учет и использование документов Архивного фонда Московской области и других архивных документов в Клинском муниципальном Архиве"</t>
  </si>
  <si>
    <t>1240100000</t>
  </si>
  <si>
    <t>Расходы за счет субвенции из бюджета Московской области на  хранение, комплектование, учет и использование  документов Архивного фонда Московской области и других архивных документов</t>
  </si>
  <si>
    <t>1240160690</t>
  </si>
  <si>
    <t>1250000000</t>
  </si>
  <si>
    <t>Основное мероприятие "Обеспечение деятельности органов местного самоуправления"</t>
  </si>
  <si>
    <t>1250100000</t>
  </si>
  <si>
    <t>Обеспечение деятельности органов местного самоуправления</t>
  </si>
  <si>
    <t>1250104000</t>
  </si>
  <si>
    <t>1250160700</t>
  </si>
  <si>
    <t>Муниципальная программа «Цифровое муниципальное образование (городской округ Клин)" на 2018-2021 годы</t>
  </si>
  <si>
    <t>1300000000</t>
  </si>
  <si>
    <t>Расходы за счет субсидии из бюджета Московской области на проектирование и реконструкцию муниципальных стадионов</t>
  </si>
  <si>
    <t xml:space="preserve">Соблюдение финансирования мероприятий по содержанию мест захоронений в размере, установленном нормативом расходов на содержание мест захоронения (субсидия на выполнение муниципального задания муниципального бюджетного учреждения "Специализированная служба по вопросам похоронного дела "Ритуал") </t>
  </si>
  <si>
    <t>Основное мероприятие "Обеспечение защиты информационно-технологической и телекоммуникационной инфраструктуры и информации в информационных системах используемых органами местного самоуправления"</t>
  </si>
  <si>
    <t>Муниципальная программа "Развитие системы информирования населения о деятельности органов местного самоуправления" на 2017-2021 годы</t>
  </si>
  <si>
    <t xml:space="preserve">Подпрограмма "Развитие системы информирования населения о деятельности органов местного самоуправления" 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</si>
  <si>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 массовой информации</t>
  </si>
  <si>
    <t>тыс. руб.</t>
  </si>
  <si>
    <t>Приложение № 10</t>
  </si>
  <si>
    <t>к решению Совета депутатов Клинского муниципального района</t>
  </si>
  <si>
    <t>"О бюджете Клинского муниципального района на 2017 год и на плановый период 2018 и 2019 годов"</t>
  </si>
  <si>
    <t xml:space="preserve">Распределение бюджетных ассигнований по целевым статьям (муниципальным программам и непрограммным направлениям деятельности), группам и подгруппам видов расходов классификации расходов бюджета Клинского муниципального района на плановый период 2019 и 2020 годов </t>
  </si>
  <si>
    <t>Целевая статья расходов</t>
  </si>
  <si>
    <t>Вид расходов</t>
  </si>
  <si>
    <t>2019 год</t>
  </si>
  <si>
    <t>2020 год</t>
  </si>
  <si>
    <t>* Публичные нормативные обязательства</t>
  </si>
  <si>
    <t>Основное мероприятие "Оказание мер социальной поддержки детям-сиротам и детям, оставшимся без попечения родителей"</t>
  </si>
  <si>
    <t>Основное мероприятие "Организация и проведение мероприятий, направленных на предупреждение проявлений экстремизма,  формирование мультикультурности и толерантности в молодежной среде"</t>
  </si>
  <si>
    <t>Основное мероприятие "Создание запасов материально-технических, продовольственных, медицинских и иных средств для целей гражданской обороны"</t>
  </si>
  <si>
    <t>Основное мероприятие "Профилактика заболеваний и формирование здорового образа жизни. Развитие первичной медико-санитарной помощи"</t>
  </si>
  <si>
    <t xml:space="preserve">Расходы за счет субвенции на осуществление государственных полномочий в соответствии с Законом МО № 107/2014-ОЗ "О наделении органов местного самоуправления муниципальных образований отдельными госполномочиями Московской области </t>
  </si>
  <si>
    <t>Основное мероприятие "Создание и поддержание в постоянной готовности муниципальной системы оповещения и информирования населения об опасностях, возникающих при военных конфликтах или в следствие этих конфликтов, а также об угрозе возникновения или о возникновении чрезвычайных ситуаций природного и техногенного характера"</t>
  </si>
  <si>
    <t>тыс.руб.</t>
  </si>
  <si>
    <t>Итого по муниципальным программам</t>
  </si>
  <si>
    <t>Итого по непрограммным расходам</t>
  </si>
  <si>
    <t xml:space="preserve">от 15.12.2017г.  № 3/73 </t>
  </si>
  <si>
    <t>Приложение № 8</t>
  </si>
  <si>
    <t>к решению Совета депутатов городского округа Клин</t>
  </si>
  <si>
    <t xml:space="preserve">"О внесении  изменений в решение Совета депутатов Клинского муниципального района </t>
  </si>
  <si>
    <t>"О бюджете Клинского муниципального района на 2018 год и на плановый период 2019 и 2020 годов"</t>
  </si>
  <si>
    <t>0320262260</t>
  </si>
  <si>
    <t>Расходы за счет субсидии на приобретение автобусов для доставки обучающихся в общеобразовательные организации Московской области, расположенные в сельской местности</t>
  </si>
  <si>
    <t>0510300000</t>
  </si>
  <si>
    <t>05103S1020</t>
  </si>
  <si>
    <t>Основное мероприятие "Укрепление материально-технической базы объектов физической культуры и спорта городского округа Клин"</t>
  </si>
  <si>
    <t>Расходы на софинансирование субсидии на капитальный ремонт и приобретение оборудования для оснащения плоскостных сооружений</t>
  </si>
  <si>
    <t>0510262510</t>
  </si>
  <si>
    <t xml:space="preserve">Расходы за счет субсидии на капитальный ремонт и приобретение оборудования для оснащения плоскостных спортивных сооружений в муниципальных образованиях Московской области </t>
  </si>
  <si>
    <t>Расходы за счет субвенции на создание административных комиссий, уполномоченных рассматривать дела об административных правонарушениях в сфере благоустройства</t>
  </si>
  <si>
    <t>Взносы по обязательному социальному страхованию на выплаты
 денежного содержания и иные выплаты  работникам государственных (муниципальных) органов</t>
  </si>
  <si>
    <t>Прочая закупка товаров, работ и услуг</t>
  </si>
  <si>
    <r>
      <t xml:space="preserve">от </t>
    </r>
    <r>
      <rPr>
        <u/>
        <sz val="12"/>
        <color rgb="FF000000"/>
        <rFont val="Times New Roman"/>
        <family val="1"/>
        <charset val="204"/>
      </rPr>
      <t>26.03.2018</t>
    </r>
    <r>
      <rPr>
        <sz val="12"/>
        <color rgb="FF000000"/>
        <rFont val="Times New Roman"/>
        <family val="1"/>
        <charset val="204"/>
      </rPr>
      <t xml:space="preserve">  № </t>
    </r>
    <r>
      <rPr>
        <u/>
        <sz val="12"/>
        <color rgb="FF000000"/>
        <rFont val="Times New Roman"/>
        <family val="1"/>
        <charset val="204"/>
      </rPr>
      <t>4/10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</si>
</sst>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7" x14ac:knownFonts="1">
    <font>
      <sz val="10"/>
      <name val="Arial"/>
      <charset val="1"/>
    </font>
    <font>
      <b/>
      <sz val="11"/>
      <color indexed="55"/>
      <name val="Arial"/>
      <family val="2"/>
      <charset val="204"/>
    </font>
    <font>
      <b/>
      <sz val="10"/>
      <name val="Arial"/>
      <family val="2"/>
      <charset val="204"/>
    </font>
    <font>
      <sz val="10"/>
      <color indexed="55"/>
      <name val="Arial"/>
      <family val="2"/>
      <charset val="204"/>
    </font>
    <font>
      <sz val="8"/>
      <name val="Arial"/>
      <family val="2"/>
      <charset val="204"/>
    </font>
    <font>
      <sz val="8"/>
      <color indexed="55"/>
      <name val="Arial"/>
      <family val="2"/>
      <charset val="204"/>
    </font>
    <font>
      <b/>
      <sz val="8"/>
      <color indexed="55"/>
      <name val="Arial"/>
      <family val="2"/>
      <charset val="204"/>
    </font>
    <font>
      <b/>
      <sz val="8"/>
      <color indexed="55"/>
      <name val="Arial"/>
      <family val="2"/>
      <charset val="204"/>
    </font>
    <font>
      <sz val="8"/>
      <color indexed="55"/>
      <name val="Arial"/>
      <family val="2"/>
      <charset val="204"/>
    </font>
    <font>
      <sz val="10"/>
      <name val="Arial"/>
      <family val="2"/>
      <charset val="204"/>
    </font>
    <font>
      <sz val="7"/>
      <name val="Arial"/>
      <family val="2"/>
      <charset val="204"/>
    </font>
    <font>
      <sz val="8"/>
      <name val="Arial"/>
      <family val="2"/>
      <charset val="204"/>
    </font>
    <font>
      <sz val="10"/>
      <color indexed="55"/>
      <name val="Arial"/>
      <family val="2"/>
      <charset val="204"/>
    </font>
    <font>
      <sz val="8"/>
      <color indexed="55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7"/>
      <name val="Arial"/>
      <family val="2"/>
      <charset val="204"/>
    </font>
    <font>
      <b/>
      <sz val="8"/>
      <color indexed="55"/>
      <name val="Arial"/>
      <family val="2"/>
      <charset val="204"/>
    </font>
    <font>
      <sz val="8"/>
      <name val="Arial"/>
      <family val="2"/>
      <charset val="204"/>
    </font>
    <font>
      <sz val="8"/>
      <color indexed="55"/>
      <name val="Arial"/>
      <family val="2"/>
      <charset val="204"/>
    </font>
    <font>
      <b/>
      <sz val="8"/>
      <color indexed="55"/>
      <name val="Arial"/>
      <family val="2"/>
      <charset val="204"/>
    </font>
    <font>
      <sz val="8"/>
      <color indexed="55"/>
      <name val="Arial"/>
      <family val="2"/>
      <charset val="204"/>
    </font>
    <font>
      <sz val="8"/>
      <color indexed="55"/>
      <name val="Arial"/>
      <family val="2"/>
      <charset val="204"/>
    </font>
    <font>
      <sz val="8"/>
      <name val="Arial"/>
      <family val="2"/>
      <charset val="204"/>
    </font>
    <font>
      <b/>
      <sz val="8"/>
      <color indexed="55"/>
      <name val="Arial"/>
      <family val="2"/>
      <charset val="204"/>
    </font>
    <font>
      <sz val="12"/>
      <color indexed="55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i/>
      <sz val="11"/>
      <name val="Times New Roman"/>
      <family val="1"/>
      <charset val="204"/>
    </font>
    <font>
      <sz val="11"/>
      <name val="Arial"/>
      <family val="2"/>
      <charset val="204"/>
    </font>
    <font>
      <b/>
      <i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35"/>
        <bgColor indexed="18"/>
      </patternFill>
    </fill>
    <fill>
      <patternFill patternType="solid">
        <fgColor indexed="23"/>
        <bgColor indexed="14"/>
      </patternFill>
    </fill>
    <fill>
      <patternFill patternType="solid">
        <fgColor indexed="14"/>
        <bgColor indexed="18"/>
      </patternFill>
    </fill>
    <fill>
      <patternFill patternType="solid">
        <fgColor indexed="14"/>
        <bgColor indexed="64"/>
      </patternFill>
    </fill>
    <fill>
      <patternFill patternType="solid">
        <fgColor rgb="FFFFF176"/>
        <bgColor rgb="FFFFEBEE"/>
      </patternFill>
    </fill>
    <fill>
      <patternFill patternType="solid">
        <fgColor rgb="FFE0F2F1"/>
        <bgColor rgb="FFCCFFFF"/>
      </patternFill>
    </fill>
    <fill>
      <patternFill patternType="solid">
        <fgColor rgb="FFB2DFDB"/>
        <bgColor rgb="FFC0C0C0"/>
      </patternFill>
    </fill>
    <fill>
      <patternFill patternType="solid">
        <fgColor rgb="FFFFEBEE"/>
        <bgColor rgb="FFFFFFFF"/>
      </patternFill>
    </fill>
    <fill>
      <patternFill patternType="solid">
        <fgColor rgb="FFFFCDD2"/>
        <bgColor rgb="FFFFEBEE"/>
      </patternFill>
    </fill>
    <fill>
      <patternFill patternType="solid">
        <fgColor rgb="FFEF9A9A"/>
        <bgColor rgb="FFE57373"/>
      </patternFill>
    </fill>
    <fill>
      <patternFill patternType="solid">
        <fgColor rgb="FFE57373"/>
        <bgColor rgb="FFEF9A9A"/>
      </patternFill>
    </fill>
    <fill>
      <patternFill patternType="solid">
        <fgColor rgb="FFD1C4E9"/>
        <bgColor rgb="FFC0C0C0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9">
    <xf numFmtId="0" fontId="0" fillId="0" borderId="0"/>
    <xf numFmtId="0" fontId="8" fillId="6" borderId="1" applyNumberFormat="0" applyFont="0" applyBorder="0" applyAlignment="0" applyProtection="0">
      <alignment horizontal="center" wrapText="1"/>
    </xf>
    <xf numFmtId="0" fontId="8" fillId="7" borderId="2" applyNumberFormat="0" applyFont="0" applyBorder="0" applyAlignment="0" applyProtection="0">
      <alignment horizontal="center" wrapText="1"/>
    </xf>
    <xf numFmtId="0" fontId="8" fillId="8" borderId="2" applyNumberFormat="0" applyFont="0" applyBorder="0" applyAlignment="0" applyProtection="0">
      <alignment horizontal="center" wrapText="1"/>
    </xf>
    <xf numFmtId="0" fontId="8" fillId="9" borderId="2" applyNumberFormat="0" applyFont="0" applyBorder="0" applyAlignment="0" applyProtection="0">
      <alignment horizontal="center" wrapText="1"/>
    </xf>
    <xf numFmtId="0" fontId="8" fillId="10" borderId="2" applyNumberFormat="0" applyFont="0" applyBorder="0" applyAlignment="0" applyProtection="0">
      <alignment horizontal="center" wrapText="1"/>
    </xf>
    <xf numFmtId="0" fontId="4" fillId="11" borderId="2" applyNumberFormat="0" applyFont="0" applyBorder="0" applyAlignment="0" applyProtection="0">
      <alignment horizontal="center" wrapText="1"/>
    </xf>
    <xf numFmtId="0" fontId="8" fillId="12" borderId="2" applyNumberFormat="0" applyFont="0" applyBorder="0" applyAlignment="0" applyProtection="0">
      <alignment horizontal="center" wrapText="1"/>
    </xf>
    <xf numFmtId="0" fontId="8" fillId="13" borderId="3" applyNumberFormat="0" applyFont="0" applyBorder="0" applyAlignment="0" applyProtection="0">
      <alignment horizontal="center" wrapText="1"/>
    </xf>
  </cellStyleXfs>
  <cellXfs count="218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4" borderId="0" xfId="0" applyFont="1" applyFill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4" borderId="0" xfId="0" applyFont="1" applyFill="1" applyBorder="1" applyAlignment="1"/>
    <xf numFmtId="0" fontId="5" fillId="4" borderId="0" xfId="0" applyFont="1" applyFill="1" applyAlignment="1"/>
    <xf numFmtId="0" fontId="5" fillId="0" borderId="0" xfId="0" applyFont="1" applyAlignment="1"/>
    <xf numFmtId="0" fontId="8" fillId="0" borderId="6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10" fillId="0" borderId="0" xfId="0" applyFont="1"/>
    <xf numFmtId="0" fontId="4" fillId="0" borderId="0" xfId="0" applyFont="1"/>
    <xf numFmtId="4" fontId="8" fillId="2" borderId="3" xfId="0" applyNumberFormat="1" applyFont="1" applyFill="1" applyBorder="1" applyAlignment="1">
      <alignment horizontal="right" vertical="center"/>
    </xf>
    <xf numFmtId="4" fontId="8" fillId="2" borderId="7" xfId="0" applyNumberFormat="1" applyFont="1" applyFill="1" applyBorder="1" applyAlignment="1">
      <alignment horizontal="right" vertical="center"/>
    </xf>
    <xf numFmtId="4" fontId="8" fillId="8" borderId="3" xfId="3" applyNumberFormat="1" applyFont="1" applyBorder="1" applyAlignment="1">
      <alignment horizontal="right" vertical="center"/>
    </xf>
    <xf numFmtId="4" fontId="8" fillId="8" borderId="7" xfId="3" applyNumberFormat="1" applyFont="1" applyBorder="1" applyAlignment="1">
      <alignment horizontal="right" vertical="center"/>
    </xf>
    <xf numFmtId="4" fontId="8" fillId="7" borderId="7" xfId="2" applyNumberFormat="1" applyFont="1" applyBorder="1" applyAlignment="1">
      <alignment horizontal="right" vertical="center"/>
    </xf>
    <xf numFmtId="4" fontId="8" fillId="12" borderId="3" xfId="7" applyNumberFormat="1" applyFont="1" applyBorder="1" applyAlignment="1">
      <alignment horizontal="right" vertical="center"/>
    </xf>
    <xf numFmtId="4" fontId="8" fillId="12" borderId="7" xfId="7" applyNumberFormat="1" applyFont="1" applyBorder="1" applyAlignment="1">
      <alignment horizontal="right" vertical="center"/>
    </xf>
    <xf numFmtId="4" fontId="8" fillId="11" borderId="3" xfId="6" applyNumberFormat="1" applyFont="1" applyBorder="1" applyAlignment="1">
      <alignment horizontal="right" vertical="center"/>
    </xf>
    <xf numFmtId="4" fontId="8" fillId="11" borderId="7" xfId="6" applyNumberFormat="1" applyFont="1" applyBorder="1" applyAlignment="1">
      <alignment horizontal="right" vertical="center"/>
    </xf>
    <xf numFmtId="4" fontId="8" fillId="10" borderId="3" xfId="5" applyNumberFormat="1" applyFont="1" applyBorder="1" applyAlignment="1">
      <alignment horizontal="right" vertical="center"/>
    </xf>
    <xf numFmtId="4" fontId="8" fillId="10" borderId="7" xfId="5" applyNumberFormat="1" applyFont="1" applyBorder="1" applyAlignment="1">
      <alignment horizontal="right" vertical="center"/>
    </xf>
    <xf numFmtId="4" fontId="8" fillId="9" borderId="3" xfId="4" applyNumberFormat="1" applyFont="1" applyBorder="1" applyAlignment="1">
      <alignment horizontal="right" vertical="center"/>
    </xf>
    <xf numFmtId="4" fontId="8" fillId="9" borderId="7" xfId="4" applyNumberFormat="1" applyFont="1" applyBorder="1" applyAlignment="1">
      <alignment horizontal="right" vertical="center"/>
    </xf>
    <xf numFmtId="4" fontId="8" fillId="3" borderId="3" xfId="0" applyNumberFormat="1" applyFont="1" applyFill="1" applyBorder="1" applyAlignment="1">
      <alignment horizontal="right" vertical="center"/>
    </xf>
    <xf numFmtId="4" fontId="8" fillId="3" borderId="7" xfId="0" applyNumberFormat="1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8" borderId="3" xfId="3" applyFont="1" applyBorder="1" applyAlignment="1">
      <alignment horizontal="center" vertical="center"/>
    </xf>
    <xf numFmtId="0" fontId="8" fillId="8" borderId="3" xfId="3" applyFont="1" applyBorder="1" applyAlignment="1">
      <alignment horizontal="center" vertical="center"/>
    </xf>
    <xf numFmtId="0" fontId="5" fillId="7" borderId="3" xfId="2" applyFont="1" applyBorder="1" applyAlignment="1">
      <alignment horizontal="center" vertical="center"/>
    </xf>
    <xf numFmtId="0" fontId="8" fillId="7" borderId="3" xfId="2" applyFont="1" applyBorder="1" applyAlignment="1">
      <alignment horizontal="center" vertical="center"/>
    </xf>
    <xf numFmtId="0" fontId="8" fillId="12" borderId="3" xfId="7" applyFont="1" applyBorder="1" applyAlignment="1">
      <alignment horizontal="center" vertical="center"/>
    </xf>
    <xf numFmtId="0" fontId="5" fillId="12" borderId="3" xfId="7" applyFont="1" applyBorder="1" applyAlignment="1">
      <alignment horizontal="center" vertical="center"/>
    </xf>
    <xf numFmtId="0" fontId="8" fillId="11" borderId="3" xfId="6" applyFont="1" applyBorder="1" applyAlignment="1">
      <alignment horizontal="center" vertical="center"/>
    </xf>
    <xf numFmtId="0" fontId="5" fillId="11" borderId="3" xfId="6" applyFont="1" applyBorder="1" applyAlignment="1">
      <alignment horizontal="center" vertical="center"/>
    </xf>
    <xf numFmtId="0" fontId="8" fillId="10" borderId="3" xfId="5" applyFont="1" applyBorder="1" applyAlignment="1">
      <alignment horizontal="center" vertical="center"/>
    </xf>
    <xf numFmtId="0" fontId="5" fillId="10" borderId="3" xfId="5" applyFont="1" applyBorder="1" applyAlignment="1">
      <alignment horizontal="center" vertical="center"/>
    </xf>
    <xf numFmtId="0" fontId="8" fillId="9" borderId="3" xfId="4" applyFont="1" applyBorder="1" applyAlignment="1">
      <alignment horizontal="center" vertical="center"/>
    </xf>
    <xf numFmtId="0" fontId="5" fillId="9" borderId="3" xfId="4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8" fillId="8" borderId="9" xfId="3" applyFont="1" applyBorder="1" applyAlignment="1">
      <alignment horizontal="left" vertical="top" wrapText="1"/>
    </xf>
    <xf numFmtId="0" fontId="8" fillId="7" borderId="9" xfId="2" applyFont="1" applyBorder="1" applyAlignment="1">
      <alignment horizontal="left" vertical="top" wrapText="1"/>
    </xf>
    <xf numFmtId="0" fontId="5" fillId="12" borderId="9" xfId="7" applyFont="1" applyBorder="1" applyAlignment="1">
      <alignment horizontal="left" vertical="top" wrapText="1"/>
    </xf>
    <xf numFmtId="0" fontId="5" fillId="11" borderId="9" xfId="6" applyFont="1" applyBorder="1" applyAlignment="1">
      <alignment horizontal="left" vertical="top" wrapText="1"/>
    </xf>
    <xf numFmtId="0" fontId="5" fillId="10" borderId="9" xfId="5" applyFont="1" applyBorder="1" applyAlignment="1">
      <alignment horizontal="left" vertical="top" wrapText="1"/>
    </xf>
    <xf numFmtId="0" fontId="5" fillId="9" borderId="9" xfId="4" applyFont="1" applyBorder="1" applyAlignment="1">
      <alignment horizontal="left" vertical="top" wrapText="1"/>
    </xf>
    <xf numFmtId="0" fontId="5" fillId="4" borderId="0" xfId="0" applyFont="1" applyFill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/>
    <xf numFmtId="0" fontId="5" fillId="3" borderId="9" xfId="4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0" fontId="5" fillId="3" borderId="3" xfId="0" applyFont="1" applyFill="1" applyBorder="1" applyAlignment="1">
      <alignment horizontal="center" vertical="center"/>
    </xf>
    <xf numFmtId="4" fontId="5" fillId="7" borderId="3" xfId="2" applyNumberFormat="1" applyFont="1" applyBorder="1" applyAlignment="1">
      <alignment horizontal="right" vertical="center"/>
    </xf>
    <xf numFmtId="0" fontId="9" fillId="0" borderId="0" xfId="0" applyFont="1"/>
    <xf numFmtId="4" fontId="0" fillId="0" borderId="0" xfId="0" applyNumberForma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" fontId="7" fillId="0" borderId="5" xfId="0" applyNumberFormat="1" applyFont="1" applyBorder="1" applyAlignment="1">
      <alignment horizontal="right" vertical="center"/>
    </xf>
    <xf numFmtId="0" fontId="8" fillId="5" borderId="3" xfId="0" applyFont="1" applyFill="1" applyBorder="1" applyAlignment="1">
      <alignment horizontal="center" vertical="center"/>
    </xf>
    <xf numFmtId="49" fontId="8" fillId="5" borderId="3" xfId="0" applyNumberFormat="1" applyFont="1" applyFill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center" vertical="center"/>
    </xf>
    <xf numFmtId="4" fontId="8" fillId="5" borderId="3" xfId="0" applyNumberFormat="1" applyFont="1" applyFill="1" applyBorder="1" applyAlignment="1">
      <alignment horizontal="right" vertical="center"/>
    </xf>
    <xf numFmtId="4" fontId="8" fillId="5" borderId="7" xfId="0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center"/>
    </xf>
    <xf numFmtId="0" fontId="5" fillId="0" borderId="10" xfId="4" applyFont="1" applyFill="1" applyBorder="1" applyAlignment="1">
      <alignment horizontal="left" vertical="top" wrapText="1"/>
    </xf>
    <xf numFmtId="0" fontId="5" fillId="0" borderId="9" xfId="4" applyFont="1" applyFill="1" applyBorder="1" applyAlignment="1">
      <alignment horizontal="left" vertical="top" wrapText="1"/>
    </xf>
    <xf numFmtId="0" fontId="12" fillId="0" borderId="0" xfId="0" applyNumberFormat="1" applyFont="1" applyFill="1" applyBorder="1" applyAlignment="1">
      <alignment horizontal="center"/>
    </xf>
    <xf numFmtId="0" fontId="15" fillId="0" borderId="0" xfId="0" applyNumberFormat="1" applyFont="1" applyFill="1" applyBorder="1" applyAlignment="1">
      <alignment horizontal="center" vertical="top"/>
    </xf>
    <xf numFmtId="0" fontId="16" fillId="0" borderId="0" xfId="0" applyNumberFormat="1" applyFont="1" applyFill="1" applyBorder="1"/>
    <xf numFmtId="0" fontId="22" fillId="0" borderId="0" xfId="0" applyNumberFormat="1" applyFont="1" applyFill="1" applyBorder="1" applyAlignment="1">
      <alignment horizontal="center" wrapText="1"/>
    </xf>
    <xf numFmtId="0" fontId="23" fillId="0" borderId="0" xfId="0" applyNumberFormat="1" applyFont="1" applyFill="1" applyBorder="1"/>
    <xf numFmtId="0" fontId="25" fillId="0" borderId="3" xfId="6" applyNumberFormat="1" applyFont="1" applyFill="1" applyBorder="1" applyAlignment="1">
      <alignment horizontal="center" vertical="center"/>
    </xf>
    <xf numFmtId="0" fontId="25" fillId="0" borderId="9" xfId="6" applyNumberFormat="1" applyFont="1" applyFill="1" applyBorder="1" applyAlignment="1">
      <alignment horizontal="left" vertical="top" wrapText="1"/>
    </xf>
    <xf numFmtId="0" fontId="25" fillId="0" borderId="3" xfId="5" applyNumberFormat="1" applyFont="1" applyFill="1" applyBorder="1" applyAlignment="1">
      <alignment horizontal="center" vertical="center"/>
    </xf>
    <xf numFmtId="0" fontId="25" fillId="0" borderId="9" xfId="5" applyNumberFormat="1" applyFont="1" applyFill="1" applyBorder="1" applyAlignment="1">
      <alignment horizontal="left" vertical="top" wrapText="1"/>
    </xf>
    <xf numFmtId="0" fontId="25" fillId="0" borderId="3" xfId="4" applyNumberFormat="1" applyFont="1" applyFill="1" applyBorder="1" applyAlignment="1">
      <alignment horizontal="center" vertical="center"/>
    </xf>
    <xf numFmtId="0" fontId="25" fillId="0" borderId="9" xfId="4" applyNumberFormat="1" applyFont="1" applyFill="1" applyBorder="1" applyAlignment="1">
      <alignment horizontal="left" vertical="top" wrapText="1"/>
    </xf>
    <xf numFmtId="0" fontId="25" fillId="0" borderId="3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top"/>
    </xf>
    <xf numFmtId="0" fontId="24" fillId="0" borderId="4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/>
    <xf numFmtId="0" fontId="13" fillId="0" borderId="0" xfId="0" applyNumberFormat="1" applyFont="1" applyFill="1" applyBorder="1" applyAlignment="1"/>
    <xf numFmtId="0" fontId="11" fillId="0" borderId="0" xfId="0" applyNumberFormat="1" applyFont="1" applyFill="1" applyBorder="1" applyAlignment="1"/>
    <xf numFmtId="0" fontId="26" fillId="0" borderId="0" xfId="0" applyNumberFormat="1" applyFont="1" applyFill="1" applyBorder="1" applyAlignment="1">
      <alignment horizontal="right"/>
    </xf>
    <xf numFmtId="0" fontId="28" fillId="0" borderId="0" xfId="0" applyNumberFormat="1" applyFont="1" applyFill="1" applyBorder="1" applyAlignment="1">
      <alignment horizontal="right"/>
    </xf>
    <xf numFmtId="0" fontId="30" fillId="0" borderId="0" xfId="0" applyNumberFormat="1" applyFont="1" applyFill="1" applyBorder="1" applyAlignment="1">
      <alignment horizontal="center"/>
    </xf>
    <xf numFmtId="0" fontId="31" fillId="0" borderId="0" xfId="0" applyNumberFormat="1" applyFont="1" applyFill="1" applyBorder="1" applyAlignment="1">
      <alignment horizontal="center"/>
    </xf>
    <xf numFmtId="0" fontId="21" fillId="0" borderId="0" xfId="0" applyNumberFormat="1" applyFont="1" applyFill="1" applyBorder="1" applyAlignment="1">
      <alignment horizontal="center" wrapText="1"/>
    </xf>
    <xf numFmtId="0" fontId="19" fillId="0" borderId="0" xfId="0" applyNumberFormat="1" applyFont="1" applyFill="1" applyBorder="1" applyAlignment="1">
      <alignment horizontal="center"/>
    </xf>
    <xf numFmtId="0" fontId="32" fillId="0" borderId="15" xfId="0" applyFont="1" applyBorder="1" applyAlignment="1">
      <alignment horizontal="left"/>
    </xf>
    <xf numFmtId="49" fontId="33" fillId="0" borderId="16" xfId="0" applyNumberFormat="1" applyFont="1" applyBorder="1" applyAlignment="1"/>
    <xf numFmtId="0" fontId="27" fillId="0" borderId="4" xfId="0" applyNumberFormat="1" applyFont="1" applyFill="1" applyBorder="1" applyAlignment="1">
      <alignment horizontal="center" vertical="center" wrapText="1"/>
    </xf>
    <xf numFmtId="0" fontId="25" fillId="0" borderId="8" xfId="7" applyNumberFormat="1" applyFont="1" applyFill="1" applyBorder="1" applyAlignment="1">
      <alignment horizontal="left" vertical="top" wrapText="1"/>
    </xf>
    <xf numFmtId="0" fontId="0" fillId="0" borderId="26" xfId="0" applyBorder="1"/>
    <xf numFmtId="0" fontId="0" fillId="0" borderId="21" xfId="0" applyBorder="1"/>
    <xf numFmtId="0" fontId="25" fillId="0" borderId="12" xfId="0" applyNumberFormat="1" applyFont="1" applyFill="1" applyBorder="1" applyAlignment="1">
      <alignment horizontal="left" vertical="top" wrapText="1"/>
    </xf>
    <xf numFmtId="0" fontId="28" fillId="0" borderId="0" xfId="0" applyNumberFormat="1" applyFont="1" applyFill="1" applyBorder="1" applyAlignment="1">
      <alignment horizontal="center"/>
    </xf>
    <xf numFmtId="0" fontId="25" fillId="0" borderId="12" xfId="0" applyNumberFormat="1" applyFont="1" applyFill="1" applyBorder="1" applyAlignment="1">
      <alignment horizontal="left" vertical="top" wrapText="1"/>
    </xf>
    <xf numFmtId="164" fontId="18" fillId="0" borderId="0" xfId="0" applyNumberFormat="1" applyFont="1" applyFill="1" applyBorder="1" applyAlignment="1">
      <alignment horizontal="center" vertical="top"/>
    </xf>
    <xf numFmtId="164" fontId="15" fillId="0" borderId="0" xfId="0" applyNumberFormat="1" applyFont="1" applyFill="1" applyBorder="1" applyAlignment="1">
      <alignment horizontal="center" vertical="top"/>
    </xf>
    <xf numFmtId="0" fontId="27" fillId="0" borderId="3" xfId="7" applyNumberFormat="1" applyFont="1" applyFill="1" applyBorder="1" applyAlignment="1">
      <alignment horizontal="center" vertical="center"/>
    </xf>
    <xf numFmtId="0" fontId="27" fillId="0" borderId="3" xfId="6" applyNumberFormat="1" applyFont="1" applyFill="1" applyBorder="1" applyAlignment="1">
      <alignment horizontal="center" vertical="center"/>
    </xf>
    <xf numFmtId="0" fontId="35" fillId="14" borderId="3" xfId="0" applyNumberFormat="1" applyFont="1" applyFill="1" applyBorder="1" applyAlignment="1">
      <alignment horizontal="center" vertical="center" wrapText="1"/>
    </xf>
    <xf numFmtId="0" fontId="25" fillId="0" borderId="12" xfId="0" applyNumberFormat="1" applyFont="1" applyFill="1" applyBorder="1" applyAlignment="1">
      <alignment horizontal="left" vertical="top" wrapText="1"/>
    </xf>
    <xf numFmtId="0" fontId="26" fillId="0" borderId="2" xfId="5" applyNumberFormat="1" applyFont="1" applyFill="1" applyBorder="1" applyAlignment="1">
      <alignment horizontal="left" vertical="top" wrapText="1"/>
    </xf>
    <xf numFmtId="49" fontId="25" fillId="0" borderId="3" xfId="0" applyNumberFormat="1" applyFont="1" applyFill="1" applyBorder="1" applyAlignment="1">
      <alignment horizontal="center" vertical="center"/>
    </xf>
    <xf numFmtId="0" fontId="26" fillId="0" borderId="9" xfId="5" applyNumberFormat="1" applyFont="1" applyFill="1" applyBorder="1" applyAlignment="1">
      <alignment horizontal="left" vertical="top" wrapText="1"/>
    </xf>
    <xf numFmtId="49" fontId="25" fillId="0" borderId="3" xfId="5" applyNumberFormat="1" applyFont="1" applyFill="1" applyBorder="1" applyAlignment="1">
      <alignment horizontal="center" vertical="center"/>
    </xf>
    <xf numFmtId="164" fontId="25" fillId="0" borderId="3" xfId="4" applyNumberFormat="1" applyFont="1" applyFill="1" applyBorder="1" applyAlignment="1">
      <alignment horizontal="right" vertical="center"/>
    </xf>
    <xf numFmtId="164" fontId="25" fillId="0" borderId="3" xfId="0" applyNumberFormat="1" applyFont="1" applyFill="1" applyBorder="1" applyAlignment="1">
      <alignment horizontal="right" vertical="center"/>
    </xf>
    <xf numFmtId="164" fontId="25" fillId="0" borderId="3" xfId="5" applyNumberFormat="1" applyFont="1" applyFill="1" applyBorder="1" applyAlignment="1">
      <alignment horizontal="right" vertical="center"/>
    </xf>
    <xf numFmtId="0" fontId="27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17" fillId="0" borderId="3" xfId="0" applyNumberFormat="1" applyFont="1" applyFill="1" applyBorder="1" applyAlignment="1">
      <alignment horizontal="center"/>
    </xf>
    <xf numFmtId="164" fontId="0" fillId="0" borderId="3" xfId="0" applyNumberFormat="1" applyBorder="1"/>
    <xf numFmtId="164" fontId="25" fillId="15" borderId="3" xfId="0" applyNumberFormat="1" applyFont="1" applyFill="1" applyBorder="1" applyAlignment="1">
      <alignment horizontal="right" vertical="center"/>
    </xf>
    <xf numFmtId="164" fontId="0" fillId="0" borderId="3" xfId="0" applyNumberFormat="1" applyBorder="1" applyAlignment="1">
      <alignment horizontal="right"/>
    </xf>
    <xf numFmtId="164" fontId="27" fillId="0" borderId="3" xfId="0" applyNumberFormat="1" applyFont="1" applyFill="1" applyBorder="1" applyAlignment="1">
      <alignment horizontal="right" vertical="center"/>
    </xf>
    <xf numFmtId="0" fontId="26" fillId="0" borderId="0" xfId="0" applyNumberFormat="1" applyFont="1" applyFill="1" applyBorder="1" applyAlignment="1">
      <alignment horizontal="right"/>
    </xf>
    <xf numFmtId="0" fontId="28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36" fillId="0" borderId="0" xfId="0" applyNumberFormat="1" applyFont="1" applyFill="1" applyBorder="1" applyAlignment="1">
      <alignment horizontal="right"/>
    </xf>
    <xf numFmtId="0" fontId="0" fillId="0" borderId="0" xfId="0" applyAlignment="1"/>
    <xf numFmtId="0" fontId="28" fillId="0" borderId="0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35" fillId="14" borderId="3" xfId="0" applyNumberFormat="1" applyFont="1" applyFill="1" applyBorder="1" applyAlignment="1">
      <alignment horizontal="left" vertical="top" wrapText="1"/>
    </xf>
    <xf numFmtId="164" fontId="35" fillId="14" borderId="3" xfId="0" applyNumberFormat="1" applyFont="1" applyFill="1" applyBorder="1" applyAlignment="1">
      <alignment horizontal="right" vertical="center" wrapText="1"/>
    </xf>
    <xf numFmtId="0" fontId="27" fillId="0" borderId="15" xfId="0" applyNumberFormat="1" applyFont="1" applyFill="1" applyBorder="1" applyAlignment="1">
      <alignment horizontal="center" vertical="center" wrapText="1"/>
    </xf>
    <xf numFmtId="0" fontId="27" fillId="0" borderId="16" xfId="0" applyNumberFormat="1" applyFont="1" applyFill="1" applyBorder="1" applyAlignment="1">
      <alignment horizontal="center" vertical="center" wrapText="1"/>
    </xf>
    <xf numFmtId="0" fontId="27" fillId="0" borderId="17" xfId="0" applyNumberFormat="1" applyFont="1" applyFill="1" applyBorder="1" applyAlignment="1">
      <alignment horizontal="center" vertical="center" wrapText="1"/>
    </xf>
    <xf numFmtId="0" fontId="27" fillId="0" borderId="22" xfId="0" applyNumberFormat="1" applyFont="1" applyFill="1" applyBorder="1" applyAlignment="1">
      <alignment horizontal="center" vertical="center" wrapText="1"/>
    </xf>
    <xf numFmtId="0" fontId="20" fillId="0" borderId="11" xfId="0" applyNumberFormat="1" applyFont="1" applyFill="1" applyBorder="1" applyAlignment="1">
      <alignment horizontal="center"/>
    </xf>
    <xf numFmtId="0" fontId="25" fillId="0" borderId="2" xfId="4" applyNumberFormat="1" applyFont="1" applyFill="1" applyBorder="1" applyAlignment="1">
      <alignment horizontal="left" vertical="top" wrapText="1"/>
    </xf>
    <xf numFmtId="164" fontId="25" fillId="0" borderId="3" xfId="4" applyNumberFormat="1" applyFont="1" applyFill="1" applyBorder="1" applyAlignment="1">
      <alignment horizontal="right" vertical="center"/>
    </xf>
    <xf numFmtId="164" fontId="25" fillId="0" borderId="3" xfId="0" applyNumberFormat="1" applyFont="1" applyFill="1" applyBorder="1" applyAlignment="1">
      <alignment horizontal="right" vertical="center"/>
    </xf>
    <xf numFmtId="0" fontId="25" fillId="0" borderId="12" xfId="0" applyNumberFormat="1" applyFont="1" applyFill="1" applyBorder="1" applyAlignment="1">
      <alignment horizontal="left" vertical="top" wrapText="1"/>
    </xf>
    <xf numFmtId="0" fontId="25" fillId="0" borderId="13" xfId="0" applyNumberFormat="1" applyFont="1" applyFill="1" applyBorder="1" applyAlignment="1">
      <alignment horizontal="left" vertical="top" wrapText="1"/>
    </xf>
    <xf numFmtId="0" fontId="25" fillId="0" borderId="14" xfId="0" applyNumberFormat="1" applyFont="1" applyFill="1" applyBorder="1" applyAlignment="1">
      <alignment horizontal="left" vertical="top" wrapText="1"/>
    </xf>
    <xf numFmtId="0" fontId="24" fillId="0" borderId="4" xfId="0" applyNumberFormat="1" applyFont="1" applyFill="1" applyBorder="1" applyAlignment="1">
      <alignment horizontal="center"/>
    </xf>
    <xf numFmtId="0" fontId="27" fillId="0" borderId="1" xfId="7" applyNumberFormat="1" applyFont="1" applyFill="1" applyBorder="1" applyAlignment="1">
      <alignment horizontal="left" vertical="top" wrapText="1"/>
    </xf>
    <xf numFmtId="0" fontId="27" fillId="0" borderId="2" xfId="7" applyNumberFormat="1" applyFont="1" applyFill="1" applyBorder="1" applyAlignment="1">
      <alignment horizontal="left" vertical="top" wrapText="1"/>
    </xf>
    <xf numFmtId="164" fontId="27" fillId="0" borderId="3" xfId="7" applyNumberFormat="1" applyFont="1" applyFill="1" applyBorder="1" applyAlignment="1">
      <alignment horizontal="right" vertical="center"/>
    </xf>
    <xf numFmtId="0" fontId="26" fillId="0" borderId="2" xfId="5" applyNumberFormat="1" applyFont="1" applyFill="1" applyBorder="1" applyAlignment="1">
      <alignment horizontal="left" vertical="top" wrapText="1"/>
    </xf>
    <xf numFmtId="164" fontId="25" fillId="0" borderId="3" xfId="5" applyNumberFormat="1" applyFont="1" applyFill="1" applyBorder="1" applyAlignment="1">
      <alignment horizontal="right" vertical="center"/>
    </xf>
    <xf numFmtId="0" fontId="25" fillId="0" borderId="2" xfId="6" applyNumberFormat="1" applyFont="1" applyFill="1" applyBorder="1" applyAlignment="1">
      <alignment horizontal="left" vertical="top" wrapText="1"/>
    </xf>
    <xf numFmtId="164" fontId="25" fillId="0" borderId="3" xfId="6" applyNumberFormat="1" applyFont="1" applyFill="1" applyBorder="1" applyAlignment="1">
      <alignment horizontal="right" vertical="center"/>
    </xf>
    <xf numFmtId="0" fontId="25" fillId="0" borderId="19" xfId="0" applyNumberFormat="1" applyFont="1" applyFill="1" applyBorder="1" applyAlignment="1">
      <alignment horizontal="left" vertical="top" wrapText="1"/>
    </xf>
    <xf numFmtId="0" fontId="25" fillId="0" borderId="20" xfId="0" applyNumberFormat="1" applyFont="1" applyFill="1" applyBorder="1" applyAlignment="1">
      <alignment horizontal="left" vertical="top" wrapText="1"/>
    </xf>
    <xf numFmtId="164" fontId="25" fillId="0" borderId="18" xfId="0" applyNumberFormat="1" applyFont="1" applyFill="1" applyBorder="1" applyAlignment="1">
      <alignment horizontal="right" vertical="center"/>
    </xf>
    <xf numFmtId="164" fontId="25" fillId="0" borderId="20" xfId="0" applyNumberFormat="1" applyFont="1" applyFill="1" applyBorder="1" applyAlignment="1">
      <alignment horizontal="right" vertical="center"/>
    </xf>
    <xf numFmtId="0" fontId="25" fillId="0" borderId="12" xfId="4" applyNumberFormat="1" applyFont="1" applyFill="1" applyBorder="1" applyAlignment="1">
      <alignment horizontal="left" vertical="top" wrapText="1"/>
    </xf>
    <xf numFmtId="0" fontId="25" fillId="0" borderId="13" xfId="4" applyNumberFormat="1" applyFont="1" applyFill="1" applyBorder="1" applyAlignment="1">
      <alignment horizontal="left" vertical="top" wrapText="1"/>
    </xf>
    <xf numFmtId="0" fontId="25" fillId="0" borderId="14" xfId="4" applyNumberFormat="1" applyFont="1" applyFill="1" applyBorder="1" applyAlignment="1">
      <alignment horizontal="left" vertical="top" wrapText="1"/>
    </xf>
    <xf numFmtId="0" fontId="11" fillId="0" borderId="0" xfId="0" applyNumberFormat="1" applyFont="1" applyFill="1" applyBorder="1" applyAlignment="1">
      <alignment horizontal="left"/>
    </xf>
    <xf numFmtId="164" fontId="27" fillId="0" borderId="25" xfId="0" applyNumberFormat="1" applyFont="1" applyFill="1" applyBorder="1" applyAlignment="1">
      <alignment horizontal="right" vertical="center"/>
    </xf>
    <xf numFmtId="0" fontId="27" fillId="0" borderId="15" xfId="0" applyNumberFormat="1" applyFont="1" applyFill="1" applyBorder="1" applyAlignment="1">
      <alignment horizontal="left"/>
    </xf>
    <xf numFmtId="0" fontId="27" fillId="0" borderId="16" xfId="0" applyNumberFormat="1" applyFont="1" applyFill="1" applyBorder="1" applyAlignment="1">
      <alignment horizontal="left"/>
    </xf>
    <xf numFmtId="0" fontId="27" fillId="0" borderId="23" xfId="0" applyNumberFormat="1" applyFont="1" applyFill="1" applyBorder="1" applyAlignment="1">
      <alignment horizontal="left"/>
    </xf>
    <xf numFmtId="0" fontId="27" fillId="0" borderId="24" xfId="0" applyNumberFormat="1" applyFont="1" applyFill="1" applyBorder="1" applyAlignment="1">
      <alignment horizontal="left"/>
    </xf>
    <xf numFmtId="164" fontId="34" fillId="0" borderId="4" xfId="0" applyNumberFormat="1" applyFont="1" applyFill="1" applyBorder="1" applyAlignment="1">
      <alignment horizontal="right"/>
    </xf>
    <xf numFmtId="164" fontId="34" fillId="0" borderId="3" xfId="0" applyNumberFormat="1" applyFont="1" applyFill="1" applyBorder="1" applyAlignment="1">
      <alignment horizontal="right"/>
    </xf>
    <xf numFmtId="0" fontId="29" fillId="0" borderId="0" xfId="0" applyNumberFormat="1" applyFont="1" applyFill="1" applyBorder="1" applyAlignment="1">
      <alignment horizontal="center" wrapText="1"/>
    </xf>
    <xf numFmtId="0" fontId="26" fillId="0" borderId="18" xfId="5" applyNumberFormat="1" applyFont="1" applyFill="1" applyBorder="1" applyAlignment="1">
      <alignment horizontal="left" vertical="top" wrapText="1"/>
    </xf>
    <xf numFmtId="0" fontId="26" fillId="0" borderId="20" xfId="5" applyNumberFormat="1" applyFont="1" applyFill="1" applyBorder="1" applyAlignment="1">
      <alignment horizontal="left" vertical="top" wrapText="1"/>
    </xf>
    <xf numFmtId="164" fontId="25" fillId="0" borderId="18" xfId="5" applyNumberFormat="1" applyFont="1" applyFill="1" applyBorder="1" applyAlignment="1">
      <alignment horizontal="right" vertical="center"/>
    </xf>
    <xf numFmtId="164" fontId="25" fillId="0" borderId="20" xfId="5" applyNumberFormat="1" applyFont="1" applyFill="1" applyBorder="1" applyAlignment="1">
      <alignment horizontal="right" vertical="center"/>
    </xf>
    <xf numFmtId="0" fontId="5" fillId="5" borderId="12" xfId="0" applyFont="1" applyFill="1" applyBorder="1" applyAlignment="1">
      <alignment horizontal="left" vertical="top" wrapText="1"/>
    </xf>
    <xf numFmtId="0" fontId="5" fillId="5" borderId="13" xfId="0" applyFont="1" applyFill="1" applyBorder="1" applyAlignment="1">
      <alignment horizontal="left" vertical="top" wrapText="1"/>
    </xf>
    <xf numFmtId="0" fontId="5" fillId="5" borderId="14" xfId="0" applyFont="1" applyFill="1" applyBorder="1" applyAlignment="1">
      <alignment horizontal="left" vertical="top" wrapText="1"/>
    </xf>
    <xf numFmtId="4" fontId="8" fillId="5" borderId="3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6" fillId="4" borderId="1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4" fontId="8" fillId="2" borderId="3" xfId="0" applyNumberFormat="1" applyFont="1" applyFill="1" applyBorder="1" applyAlignment="1">
      <alignment horizontal="right" vertical="center"/>
    </xf>
    <xf numFmtId="0" fontId="8" fillId="8" borderId="2" xfId="3" applyFont="1" applyBorder="1" applyAlignment="1">
      <alignment horizontal="left" vertical="top" wrapText="1"/>
    </xf>
    <xf numFmtId="4" fontId="8" fillId="8" borderId="3" xfId="3" applyNumberFormat="1" applyFont="1" applyBorder="1" applyAlignment="1">
      <alignment horizontal="right" vertical="center"/>
    </xf>
    <xf numFmtId="0" fontId="7" fillId="4" borderId="11" xfId="0" applyFont="1" applyFill="1" applyBorder="1" applyAlignment="1">
      <alignment horizontal="center"/>
    </xf>
    <xf numFmtId="0" fontId="8" fillId="7" borderId="2" xfId="2" applyFont="1" applyBorder="1" applyAlignment="1">
      <alignment horizontal="left" vertical="top" wrapText="1"/>
    </xf>
    <xf numFmtId="0" fontId="7" fillId="0" borderId="4" xfId="0" applyFont="1" applyBorder="1" applyAlignment="1">
      <alignment horizontal="center"/>
    </xf>
    <xf numFmtId="0" fontId="8" fillId="2" borderId="1" xfId="0" applyFont="1" applyFill="1" applyBorder="1" applyAlignment="1">
      <alignment horizontal="left" vertical="top" wrapText="1"/>
    </xf>
    <xf numFmtId="0" fontId="8" fillId="12" borderId="2" xfId="7" applyFont="1" applyBorder="1" applyAlignment="1">
      <alignment horizontal="left" vertical="top" wrapText="1"/>
    </xf>
    <xf numFmtId="4" fontId="8" fillId="12" borderId="3" xfId="7" applyNumberFormat="1" applyFont="1" applyBorder="1" applyAlignment="1">
      <alignment horizontal="right" vertical="center"/>
    </xf>
    <xf numFmtId="0" fontId="8" fillId="11" borderId="2" xfId="6" applyFont="1" applyBorder="1" applyAlignment="1">
      <alignment horizontal="left" vertical="top" wrapText="1"/>
    </xf>
    <xf numFmtId="4" fontId="8" fillId="11" borderId="3" xfId="6" applyNumberFormat="1" applyFont="1" applyBorder="1" applyAlignment="1">
      <alignment horizontal="right" vertical="center"/>
    </xf>
    <xf numFmtId="4" fontId="8" fillId="7" borderId="3" xfId="2" applyNumberFormat="1" applyFont="1" applyBorder="1" applyAlignment="1">
      <alignment horizontal="right" vertical="center"/>
    </xf>
    <xf numFmtId="4" fontId="8" fillId="3" borderId="3" xfId="0" applyNumberFormat="1" applyFont="1" applyFill="1" applyBorder="1" applyAlignment="1">
      <alignment horizontal="right" vertical="center"/>
    </xf>
    <xf numFmtId="0" fontId="8" fillId="3" borderId="12" xfId="0" applyFont="1" applyFill="1" applyBorder="1" applyAlignment="1">
      <alignment horizontal="left" vertical="top" wrapText="1"/>
    </xf>
    <xf numFmtId="0" fontId="8" fillId="3" borderId="13" xfId="0" applyFont="1" applyFill="1" applyBorder="1" applyAlignment="1">
      <alignment horizontal="left" vertical="top" wrapText="1"/>
    </xf>
    <xf numFmtId="0" fontId="8" fillId="3" borderId="14" xfId="0" applyFont="1" applyFill="1" applyBorder="1" applyAlignment="1">
      <alignment horizontal="left" vertical="top" wrapText="1"/>
    </xf>
    <xf numFmtId="0" fontId="4" fillId="10" borderId="2" xfId="5" applyFont="1" applyBorder="1" applyAlignment="1">
      <alignment horizontal="left" vertical="top" wrapText="1"/>
    </xf>
    <xf numFmtId="4" fontId="8" fillId="10" borderId="3" xfId="5" applyNumberFormat="1" applyFont="1" applyBorder="1" applyAlignment="1">
      <alignment horizontal="right" vertical="center"/>
    </xf>
    <xf numFmtId="0" fontId="8" fillId="9" borderId="2" xfId="4" applyFont="1" applyBorder="1" applyAlignment="1">
      <alignment horizontal="left" vertical="top" wrapText="1"/>
    </xf>
    <xf numFmtId="4" fontId="8" fillId="9" borderId="3" xfId="4" applyNumberFormat="1" applyFont="1" applyBorder="1" applyAlignment="1">
      <alignment horizontal="right" vertical="center"/>
    </xf>
    <xf numFmtId="0" fontId="6" fillId="4" borderId="15" xfId="0" applyFont="1" applyFill="1" applyBorder="1" applyAlignment="1">
      <alignment horizontal="left"/>
    </xf>
    <xf numFmtId="0" fontId="6" fillId="4" borderId="16" xfId="0" applyFont="1" applyFill="1" applyBorder="1" applyAlignment="1">
      <alignment horizontal="left"/>
    </xf>
    <xf numFmtId="0" fontId="6" fillId="4" borderId="17" xfId="0" applyFont="1" applyFill="1" applyBorder="1" applyAlignment="1">
      <alignment horizontal="left"/>
    </xf>
    <xf numFmtId="0" fontId="5" fillId="5" borderId="18" xfId="0" applyFont="1" applyFill="1" applyBorder="1" applyAlignment="1">
      <alignment horizontal="left" vertical="top" wrapText="1"/>
    </xf>
    <xf numFmtId="0" fontId="5" fillId="5" borderId="19" xfId="0" applyFont="1" applyFill="1" applyBorder="1" applyAlignment="1">
      <alignment horizontal="left" vertical="top" wrapText="1"/>
    </xf>
    <xf numFmtId="0" fontId="5" fillId="5" borderId="20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/>
    </xf>
    <xf numFmtId="4" fontId="0" fillId="0" borderId="13" xfId="0" applyNumberForma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center" wrapText="1"/>
    </xf>
  </cellXfs>
  <cellStyles count="9">
    <cellStyle name="1" xfId="1"/>
    <cellStyle name="2" xfId="2"/>
    <cellStyle name="3" xfId="3"/>
    <cellStyle name="4" xfId="4"/>
    <cellStyle name="5" xfId="5"/>
    <cellStyle name="6" xfId="6"/>
    <cellStyle name="7" xfId="7"/>
    <cellStyle name="8" xf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EBEE"/>
      <rgbColor rgb="00E0F2F1"/>
      <rgbColor rgb="00660066"/>
      <rgbColor rgb="00E57373"/>
      <rgbColor rgb="000066CC"/>
      <rgbColor rgb="00D1C4E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176"/>
      <rgbColor rgb="00B2DFDB"/>
      <rgbColor rgb="00EF9A9A"/>
      <rgbColor rgb="00CC99FF"/>
      <rgbColor rgb="00FFCDD2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592"/>
  <sheetViews>
    <sheetView tabSelected="1" workbookViewId="0">
      <selection activeCell="V15" sqref="V15"/>
    </sheetView>
  </sheetViews>
  <sheetFormatPr defaultRowHeight="12.75" x14ac:dyDescent="0.2"/>
  <cols>
    <col min="1" max="1" width="1.5703125" customWidth="1"/>
    <col min="2" max="2" width="0.140625" customWidth="1"/>
    <col min="3" max="3" width="1.140625" hidden="1" customWidth="1"/>
    <col min="4" max="4" width="0.42578125" hidden="1" customWidth="1"/>
    <col min="5" max="6" width="0.5703125" hidden="1" customWidth="1"/>
    <col min="7" max="8" width="35.7109375" customWidth="1"/>
    <col min="9" max="9" width="16" customWidth="1"/>
    <col min="10" max="10" width="10.7109375" customWidth="1"/>
    <col min="11" max="11" width="12.7109375" customWidth="1"/>
    <col min="12" max="12" width="4.28515625" customWidth="1"/>
    <col min="13" max="13" width="15.5703125" customWidth="1"/>
    <col min="14" max="14" width="0.140625" hidden="1" customWidth="1"/>
    <col min="15" max="15" width="8.7109375" hidden="1" customWidth="1"/>
    <col min="16" max="16" width="1.42578125" hidden="1" customWidth="1"/>
    <col min="17" max="17" width="0.42578125" customWidth="1"/>
  </cols>
  <sheetData>
    <row r="1" spans="2:17" ht="15.75" x14ac:dyDescent="0.25">
      <c r="G1" s="131" t="s">
        <v>717</v>
      </c>
      <c r="H1" s="131"/>
      <c r="I1" s="131"/>
      <c r="J1" s="131"/>
      <c r="K1" s="131"/>
      <c r="L1" s="131"/>
      <c r="M1" s="131"/>
      <c r="N1" s="131"/>
      <c r="O1" s="131"/>
      <c r="P1" s="131"/>
      <c r="Q1" s="131"/>
    </row>
    <row r="2" spans="2:17" ht="15.75" x14ac:dyDescent="0.25">
      <c r="G2" s="132" t="s">
        <v>718</v>
      </c>
      <c r="H2" s="132"/>
      <c r="I2" s="132"/>
      <c r="J2" s="132"/>
      <c r="K2" s="132"/>
      <c r="L2" s="133"/>
      <c r="M2" s="133"/>
    </row>
    <row r="3" spans="2:17" ht="15.75" x14ac:dyDescent="0.25">
      <c r="G3" s="132" t="s">
        <v>719</v>
      </c>
      <c r="H3" s="132"/>
      <c r="I3" s="132"/>
      <c r="J3" s="132"/>
      <c r="K3" s="132"/>
      <c r="L3" s="133"/>
      <c r="M3" s="133"/>
    </row>
    <row r="4" spans="2:17" ht="15.75" x14ac:dyDescent="0.25">
      <c r="G4" s="131" t="s">
        <v>720</v>
      </c>
      <c r="H4" s="131"/>
      <c r="I4" s="131"/>
      <c r="J4" s="131"/>
      <c r="K4" s="131"/>
      <c r="L4" s="131"/>
      <c r="M4" s="131"/>
      <c r="N4" s="131"/>
      <c r="O4" s="131"/>
      <c r="P4" s="131"/>
    </row>
    <row r="5" spans="2:17" ht="15.75" x14ac:dyDescent="0.25">
      <c r="G5" s="136" t="s">
        <v>732</v>
      </c>
      <c r="H5" s="134"/>
      <c r="I5" s="134"/>
      <c r="J5" s="134"/>
      <c r="K5" s="134"/>
      <c r="L5" s="135"/>
      <c r="M5" s="135"/>
    </row>
    <row r="6" spans="2:17" ht="15.75" x14ac:dyDescent="0.25">
      <c r="B6" s="93"/>
      <c r="C6" s="93"/>
      <c r="D6" s="93"/>
      <c r="E6" s="93"/>
      <c r="F6" s="93"/>
      <c r="G6" s="131" t="s">
        <v>698</v>
      </c>
      <c r="H6" s="131"/>
      <c r="I6" s="131"/>
      <c r="J6" s="131"/>
      <c r="K6" s="131"/>
      <c r="L6" s="131"/>
      <c r="M6" s="131"/>
      <c r="N6" s="131"/>
      <c r="O6" s="131"/>
      <c r="P6" s="131"/>
      <c r="Q6" s="131"/>
    </row>
    <row r="7" spans="2:17" ht="15.75" x14ac:dyDescent="0.25">
      <c r="B7" s="79"/>
      <c r="C7" s="79"/>
      <c r="D7" s="79"/>
      <c r="E7" s="79"/>
      <c r="F7" s="79"/>
      <c r="G7" s="97"/>
      <c r="H7" s="136" t="s">
        <v>699</v>
      </c>
      <c r="I7" s="137"/>
      <c r="J7" s="137"/>
      <c r="K7" s="137"/>
      <c r="L7" s="137"/>
      <c r="M7" s="137"/>
      <c r="N7" s="137"/>
      <c r="O7" s="137"/>
      <c r="P7" s="137"/>
      <c r="Q7" s="137"/>
    </row>
    <row r="8" spans="2:17" ht="15.75" customHeight="1" x14ac:dyDescent="0.25">
      <c r="B8" s="95"/>
      <c r="C8" s="95"/>
      <c r="D8" s="95"/>
      <c r="E8" s="95"/>
      <c r="F8" s="95"/>
      <c r="G8" s="131" t="s">
        <v>700</v>
      </c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2:17" ht="17.25" customHeight="1" x14ac:dyDescent="0.25">
      <c r="B9" s="94"/>
      <c r="C9" s="94"/>
      <c r="D9" s="94"/>
      <c r="E9" s="94"/>
      <c r="F9" s="94"/>
      <c r="G9" s="96"/>
      <c r="H9" s="96"/>
      <c r="I9" s="96"/>
      <c r="J9" s="96"/>
      <c r="K9" s="131" t="s">
        <v>716</v>
      </c>
      <c r="L9" s="131"/>
      <c r="M9" s="131"/>
      <c r="N9" s="131"/>
      <c r="O9" s="131"/>
      <c r="P9" s="131"/>
      <c r="Q9" s="131"/>
    </row>
    <row r="10" spans="2:17" ht="52.5" customHeight="1" x14ac:dyDescent="0.25">
      <c r="B10" s="95"/>
      <c r="C10" s="95"/>
      <c r="D10" s="95"/>
      <c r="E10" s="95"/>
      <c r="F10" s="95"/>
      <c r="G10" s="174" t="s">
        <v>701</v>
      </c>
      <c r="H10" s="174"/>
      <c r="I10" s="174"/>
      <c r="J10" s="174"/>
      <c r="K10" s="174"/>
      <c r="L10" s="174"/>
      <c r="M10" s="174"/>
      <c r="N10" s="174"/>
      <c r="O10" s="174"/>
      <c r="P10" s="174"/>
      <c r="Q10" s="174"/>
    </row>
    <row r="11" spans="2:17" ht="18.75" customHeight="1" thickBot="1" x14ac:dyDescent="0.3">
      <c r="B11" s="94"/>
      <c r="C11" s="94"/>
      <c r="D11" s="94"/>
      <c r="E11" s="94"/>
      <c r="F11" s="94"/>
      <c r="G11" s="98"/>
      <c r="H11" s="98"/>
      <c r="I11" s="98"/>
      <c r="J11" s="98"/>
      <c r="K11" s="98"/>
      <c r="L11" s="98"/>
      <c r="M11" s="109" t="s">
        <v>713</v>
      </c>
      <c r="N11" s="98"/>
      <c r="O11" s="98"/>
      <c r="P11" s="98"/>
      <c r="Q11" s="99" t="s">
        <v>697</v>
      </c>
    </row>
    <row r="12" spans="2:17" ht="51" customHeight="1" thickBot="1" x14ac:dyDescent="0.25">
      <c r="B12" s="140" t="s">
        <v>239</v>
      </c>
      <c r="C12" s="141"/>
      <c r="D12" s="141"/>
      <c r="E12" s="141"/>
      <c r="F12" s="141"/>
      <c r="G12" s="141"/>
      <c r="H12" s="142"/>
      <c r="I12" s="104" t="s">
        <v>702</v>
      </c>
      <c r="J12" s="104" t="s">
        <v>703</v>
      </c>
      <c r="K12" s="143" t="s">
        <v>704</v>
      </c>
      <c r="L12" s="142"/>
      <c r="M12" s="124" t="s">
        <v>705</v>
      </c>
      <c r="N12" s="125"/>
    </row>
    <row r="13" spans="2:17" ht="13.5" thickBot="1" x14ac:dyDescent="0.25">
      <c r="B13" s="144">
        <v>1</v>
      </c>
      <c r="C13" s="144"/>
      <c r="D13" s="144"/>
      <c r="E13" s="144"/>
      <c r="F13" s="144"/>
      <c r="G13" s="144"/>
      <c r="H13" s="144"/>
      <c r="I13" s="92">
        <v>2</v>
      </c>
      <c r="J13" s="92">
        <v>3</v>
      </c>
      <c r="K13" s="151">
        <v>5</v>
      </c>
      <c r="L13" s="151"/>
      <c r="M13" s="126">
        <v>6</v>
      </c>
      <c r="N13" s="125"/>
    </row>
    <row r="14" spans="2:17" ht="32.25" customHeight="1" x14ac:dyDescent="0.2">
      <c r="B14" s="152" t="s">
        <v>291</v>
      </c>
      <c r="C14" s="153"/>
      <c r="D14" s="153"/>
      <c r="E14" s="153"/>
      <c r="F14" s="153"/>
      <c r="G14" s="153"/>
      <c r="H14" s="153"/>
      <c r="I14" s="113" t="s">
        <v>292</v>
      </c>
      <c r="J14" s="113"/>
      <c r="K14" s="154">
        <f>K15+K29</f>
        <v>26488</v>
      </c>
      <c r="L14" s="154"/>
      <c r="M14" s="154">
        <f>M15+M29</f>
        <v>27522</v>
      </c>
      <c r="N14" s="154"/>
    </row>
    <row r="15" spans="2:17" ht="35.25" customHeight="1" x14ac:dyDescent="0.2">
      <c r="B15" s="105"/>
      <c r="C15" s="157" t="s">
        <v>293</v>
      </c>
      <c r="D15" s="157"/>
      <c r="E15" s="157"/>
      <c r="F15" s="157"/>
      <c r="G15" s="157"/>
      <c r="H15" s="157"/>
      <c r="I15" s="84" t="s">
        <v>294</v>
      </c>
      <c r="J15" s="84"/>
      <c r="K15" s="158">
        <f>K16</f>
        <v>620</v>
      </c>
      <c r="L15" s="158"/>
      <c r="M15" s="158">
        <f>M16</f>
        <v>620</v>
      </c>
      <c r="N15" s="158"/>
    </row>
    <row r="16" spans="2:17" ht="45.75" customHeight="1" x14ac:dyDescent="0.2">
      <c r="B16" s="105"/>
      <c r="C16" s="85"/>
      <c r="D16" s="155" t="s">
        <v>710</v>
      </c>
      <c r="E16" s="155"/>
      <c r="F16" s="155"/>
      <c r="G16" s="155"/>
      <c r="H16" s="155"/>
      <c r="I16" s="86" t="s">
        <v>295</v>
      </c>
      <c r="J16" s="86"/>
      <c r="K16" s="156">
        <f>K17+K19+K21+K24+K26</f>
        <v>620</v>
      </c>
      <c r="L16" s="156"/>
      <c r="M16" s="156">
        <f>M17+M19+M21+M24+M26</f>
        <v>620</v>
      </c>
      <c r="N16" s="156"/>
    </row>
    <row r="17" spans="2:14" ht="25.5" customHeight="1" x14ac:dyDescent="0.2">
      <c r="B17" s="105"/>
      <c r="C17" s="85"/>
      <c r="D17" s="87"/>
      <c r="E17" s="145" t="s">
        <v>297</v>
      </c>
      <c r="F17" s="145"/>
      <c r="G17" s="145"/>
      <c r="H17" s="145"/>
      <c r="I17" s="88" t="s">
        <v>298</v>
      </c>
      <c r="J17" s="88"/>
      <c r="K17" s="146">
        <f>K18</f>
        <v>40</v>
      </c>
      <c r="L17" s="146"/>
      <c r="M17" s="146">
        <f>M18</f>
        <v>40</v>
      </c>
      <c r="N17" s="146"/>
    </row>
    <row r="18" spans="2:14" ht="19.5" customHeight="1" x14ac:dyDescent="0.2">
      <c r="B18" s="105"/>
      <c r="C18" s="85"/>
      <c r="D18" s="87"/>
      <c r="E18" s="89"/>
      <c r="F18" s="148" t="s">
        <v>731</v>
      </c>
      <c r="G18" s="149"/>
      <c r="H18" s="150"/>
      <c r="I18" s="90" t="s">
        <v>298</v>
      </c>
      <c r="J18" s="90" t="s">
        <v>296</v>
      </c>
      <c r="K18" s="147">
        <v>40</v>
      </c>
      <c r="L18" s="147"/>
      <c r="M18" s="122">
        <v>40</v>
      </c>
      <c r="N18" s="127"/>
    </row>
    <row r="19" spans="2:14" ht="15" customHeight="1" x14ac:dyDescent="0.2">
      <c r="B19" s="105"/>
      <c r="C19" s="85"/>
      <c r="D19" s="87"/>
      <c r="E19" s="145" t="s">
        <v>299</v>
      </c>
      <c r="F19" s="145"/>
      <c r="G19" s="145"/>
      <c r="H19" s="145"/>
      <c r="I19" s="88" t="s">
        <v>300</v>
      </c>
      <c r="J19" s="88"/>
      <c r="K19" s="146">
        <f>K20</f>
        <v>40</v>
      </c>
      <c r="L19" s="146"/>
      <c r="M19" s="146">
        <f>M20</f>
        <v>40</v>
      </c>
      <c r="N19" s="146"/>
    </row>
    <row r="20" spans="2:14" ht="24" customHeight="1" x14ac:dyDescent="0.2">
      <c r="B20" s="105"/>
      <c r="C20" s="85"/>
      <c r="D20" s="87"/>
      <c r="E20" s="89"/>
      <c r="F20" s="148" t="s">
        <v>731</v>
      </c>
      <c r="G20" s="149"/>
      <c r="H20" s="150"/>
      <c r="I20" s="90" t="s">
        <v>300</v>
      </c>
      <c r="J20" s="90" t="s">
        <v>296</v>
      </c>
      <c r="K20" s="147">
        <v>40</v>
      </c>
      <c r="L20" s="147"/>
      <c r="M20" s="122">
        <v>40</v>
      </c>
      <c r="N20" s="127"/>
    </row>
    <row r="21" spans="2:14" ht="21" customHeight="1" x14ac:dyDescent="0.2">
      <c r="B21" s="105"/>
      <c r="C21" s="85"/>
      <c r="D21" s="87"/>
      <c r="E21" s="145" t="s">
        <v>301</v>
      </c>
      <c r="F21" s="145"/>
      <c r="G21" s="145"/>
      <c r="H21" s="145"/>
      <c r="I21" s="88" t="s">
        <v>302</v>
      </c>
      <c r="J21" s="88"/>
      <c r="K21" s="146">
        <f>K22+K23</f>
        <v>250</v>
      </c>
      <c r="L21" s="146"/>
      <c r="M21" s="146">
        <f>M22+M23</f>
        <v>250</v>
      </c>
      <c r="N21" s="146"/>
    </row>
    <row r="22" spans="2:14" ht="20.25" customHeight="1" x14ac:dyDescent="0.2">
      <c r="B22" s="105"/>
      <c r="C22" s="85"/>
      <c r="D22" s="87"/>
      <c r="E22" s="89"/>
      <c r="F22" s="148" t="s">
        <v>731</v>
      </c>
      <c r="G22" s="149"/>
      <c r="H22" s="150"/>
      <c r="I22" s="90" t="s">
        <v>302</v>
      </c>
      <c r="J22" s="90" t="s">
        <v>296</v>
      </c>
      <c r="K22" s="147">
        <v>100</v>
      </c>
      <c r="L22" s="147"/>
      <c r="M22" s="122">
        <v>100</v>
      </c>
      <c r="N22" s="127"/>
    </row>
    <row r="23" spans="2:14" ht="15" customHeight="1" x14ac:dyDescent="0.2">
      <c r="B23" s="105"/>
      <c r="C23" s="85"/>
      <c r="D23" s="87"/>
      <c r="E23" s="89"/>
      <c r="F23" s="148" t="s">
        <v>303</v>
      </c>
      <c r="G23" s="149"/>
      <c r="H23" s="150"/>
      <c r="I23" s="90" t="s">
        <v>302</v>
      </c>
      <c r="J23" s="90" t="s">
        <v>304</v>
      </c>
      <c r="K23" s="147">
        <v>150</v>
      </c>
      <c r="L23" s="147"/>
      <c r="M23" s="122">
        <v>150</v>
      </c>
      <c r="N23" s="127"/>
    </row>
    <row r="24" spans="2:14" ht="21" customHeight="1" x14ac:dyDescent="0.2">
      <c r="B24" s="105"/>
      <c r="C24" s="85"/>
      <c r="D24" s="87"/>
      <c r="E24" s="145" t="s">
        <v>305</v>
      </c>
      <c r="F24" s="145"/>
      <c r="G24" s="145"/>
      <c r="H24" s="145"/>
      <c r="I24" s="88" t="s">
        <v>306</v>
      </c>
      <c r="J24" s="88"/>
      <c r="K24" s="146">
        <f>K25</f>
        <v>90</v>
      </c>
      <c r="L24" s="146"/>
      <c r="M24" s="146">
        <f>M25</f>
        <v>90</v>
      </c>
      <c r="N24" s="146"/>
    </row>
    <row r="25" spans="2:14" ht="18" customHeight="1" x14ac:dyDescent="0.2">
      <c r="B25" s="105"/>
      <c r="C25" s="85"/>
      <c r="D25" s="87"/>
      <c r="E25" s="89"/>
      <c r="F25" s="148" t="s">
        <v>731</v>
      </c>
      <c r="G25" s="149"/>
      <c r="H25" s="150"/>
      <c r="I25" s="90" t="s">
        <v>306</v>
      </c>
      <c r="J25" s="90" t="s">
        <v>296</v>
      </c>
      <c r="K25" s="147">
        <v>90</v>
      </c>
      <c r="L25" s="147"/>
      <c r="M25" s="122">
        <v>90</v>
      </c>
      <c r="N25" s="127"/>
    </row>
    <row r="26" spans="2:14" ht="30.75" customHeight="1" x14ac:dyDescent="0.2">
      <c r="B26" s="105"/>
      <c r="C26" s="85"/>
      <c r="D26" s="87"/>
      <c r="E26" s="145" t="s">
        <v>307</v>
      </c>
      <c r="F26" s="145"/>
      <c r="G26" s="145"/>
      <c r="H26" s="145"/>
      <c r="I26" s="88" t="s">
        <v>308</v>
      </c>
      <c r="J26" s="88"/>
      <c r="K26" s="146">
        <f>K27+K28</f>
        <v>200</v>
      </c>
      <c r="L26" s="146"/>
      <c r="M26" s="146">
        <f>M27+M28</f>
        <v>200</v>
      </c>
      <c r="N26" s="146"/>
    </row>
    <row r="27" spans="2:14" ht="21" customHeight="1" x14ac:dyDescent="0.2">
      <c r="B27" s="105"/>
      <c r="C27" s="85"/>
      <c r="D27" s="87"/>
      <c r="E27" s="89"/>
      <c r="F27" s="148" t="s">
        <v>731</v>
      </c>
      <c r="G27" s="149"/>
      <c r="H27" s="150"/>
      <c r="I27" s="90" t="s">
        <v>308</v>
      </c>
      <c r="J27" s="90" t="s">
        <v>296</v>
      </c>
      <c r="K27" s="147">
        <v>185</v>
      </c>
      <c r="L27" s="147"/>
      <c r="M27" s="122">
        <v>185</v>
      </c>
      <c r="N27" s="127"/>
    </row>
    <row r="28" spans="2:14" ht="18.75" customHeight="1" x14ac:dyDescent="0.2">
      <c r="B28" s="105"/>
      <c r="C28" s="85"/>
      <c r="D28" s="87"/>
      <c r="E28" s="89"/>
      <c r="F28" s="148" t="s">
        <v>309</v>
      </c>
      <c r="G28" s="149"/>
      <c r="H28" s="150"/>
      <c r="I28" s="90" t="s">
        <v>308</v>
      </c>
      <c r="J28" s="90" t="s">
        <v>310</v>
      </c>
      <c r="K28" s="147">
        <v>15</v>
      </c>
      <c r="L28" s="147"/>
      <c r="M28" s="122">
        <v>15</v>
      </c>
      <c r="N28" s="127"/>
    </row>
    <row r="29" spans="2:14" ht="21" customHeight="1" x14ac:dyDescent="0.2">
      <c r="B29" s="105"/>
      <c r="C29" s="157" t="s">
        <v>311</v>
      </c>
      <c r="D29" s="157"/>
      <c r="E29" s="157"/>
      <c r="F29" s="157"/>
      <c r="G29" s="157"/>
      <c r="H29" s="157"/>
      <c r="I29" s="84" t="s">
        <v>312</v>
      </c>
      <c r="J29" s="84"/>
      <c r="K29" s="158">
        <f>K30</f>
        <v>25868</v>
      </c>
      <c r="L29" s="158"/>
      <c r="M29" s="158">
        <f>M30</f>
        <v>26902</v>
      </c>
      <c r="N29" s="158"/>
    </row>
    <row r="30" spans="2:14" ht="63" customHeight="1" x14ac:dyDescent="0.2">
      <c r="B30" s="105"/>
      <c r="C30" s="85"/>
      <c r="D30" s="155" t="s">
        <v>313</v>
      </c>
      <c r="E30" s="155"/>
      <c r="F30" s="155"/>
      <c r="G30" s="155"/>
      <c r="H30" s="155"/>
      <c r="I30" s="86" t="s">
        <v>314</v>
      </c>
      <c r="J30" s="86"/>
      <c r="K30" s="156">
        <f>K31</f>
        <v>25868</v>
      </c>
      <c r="L30" s="156"/>
      <c r="M30" s="156">
        <f>M31</f>
        <v>26902</v>
      </c>
      <c r="N30" s="156"/>
    </row>
    <row r="31" spans="2:14" ht="48" customHeight="1" x14ac:dyDescent="0.2">
      <c r="B31" s="105"/>
      <c r="C31" s="85"/>
      <c r="D31" s="87"/>
      <c r="E31" s="145" t="s">
        <v>315</v>
      </c>
      <c r="F31" s="145"/>
      <c r="G31" s="145"/>
      <c r="H31" s="145"/>
      <c r="I31" s="88" t="s">
        <v>316</v>
      </c>
      <c r="J31" s="88"/>
      <c r="K31" s="146">
        <f>K32</f>
        <v>25868</v>
      </c>
      <c r="L31" s="146"/>
      <c r="M31" s="146">
        <f>M32</f>
        <v>26902</v>
      </c>
      <c r="N31" s="146"/>
    </row>
    <row r="32" spans="2:14" ht="21" customHeight="1" x14ac:dyDescent="0.2">
      <c r="B32" s="105"/>
      <c r="C32" s="85"/>
      <c r="D32" s="87"/>
      <c r="E32" s="89"/>
      <c r="F32" s="148" t="s">
        <v>731</v>
      </c>
      <c r="G32" s="149"/>
      <c r="H32" s="150"/>
      <c r="I32" s="90" t="s">
        <v>316</v>
      </c>
      <c r="J32" s="90" t="s">
        <v>296</v>
      </c>
      <c r="K32" s="147">
        <v>25868</v>
      </c>
      <c r="L32" s="147"/>
      <c r="M32" s="122">
        <v>26902</v>
      </c>
      <c r="N32" s="127"/>
    </row>
    <row r="33" spans="2:14" ht="32.25" customHeight="1" x14ac:dyDescent="0.2">
      <c r="B33" s="152" t="s">
        <v>317</v>
      </c>
      <c r="C33" s="153"/>
      <c r="D33" s="153"/>
      <c r="E33" s="153"/>
      <c r="F33" s="153"/>
      <c r="G33" s="153"/>
      <c r="H33" s="153"/>
      <c r="I33" s="113" t="s">
        <v>318</v>
      </c>
      <c r="J33" s="113"/>
      <c r="K33" s="154">
        <f>K34+K38+K42+K46+K50</f>
        <v>166693.1</v>
      </c>
      <c r="L33" s="154"/>
      <c r="M33" s="154">
        <f>M34+M38+M42+M46+M50</f>
        <v>167817.10000000003</v>
      </c>
      <c r="N33" s="154"/>
    </row>
    <row r="34" spans="2:14" ht="30.75" customHeight="1" x14ac:dyDescent="0.2">
      <c r="B34" s="105"/>
      <c r="C34" s="157" t="s">
        <v>319</v>
      </c>
      <c r="D34" s="157"/>
      <c r="E34" s="157"/>
      <c r="F34" s="157"/>
      <c r="G34" s="157"/>
      <c r="H34" s="157"/>
      <c r="I34" s="84" t="s">
        <v>320</v>
      </c>
      <c r="J34" s="84"/>
      <c r="K34" s="158">
        <f>K35</f>
        <v>12343.4</v>
      </c>
      <c r="L34" s="158"/>
      <c r="M34" s="158">
        <f>M35</f>
        <v>12343.4</v>
      </c>
      <c r="N34" s="158"/>
    </row>
    <row r="35" spans="2:14" ht="30.75" customHeight="1" x14ac:dyDescent="0.2">
      <c r="B35" s="105"/>
      <c r="C35" s="85"/>
      <c r="D35" s="155" t="s">
        <v>321</v>
      </c>
      <c r="E35" s="155"/>
      <c r="F35" s="155"/>
      <c r="G35" s="155"/>
      <c r="H35" s="155"/>
      <c r="I35" s="86" t="s">
        <v>322</v>
      </c>
      <c r="J35" s="86"/>
      <c r="K35" s="156">
        <f>K36</f>
        <v>12343.4</v>
      </c>
      <c r="L35" s="156"/>
      <c r="M35" s="156">
        <f>M36</f>
        <v>12343.4</v>
      </c>
      <c r="N35" s="156"/>
    </row>
    <row r="36" spans="2:14" ht="31.5" customHeight="1" x14ac:dyDescent="0.2">
      <c r="B36" s="105"/>
      <c r="C36" s="85"/>
      <c r="D36" s="87"/>
      <c r="E36" s="145" t="s">
        <v>323</v>
      </c>
      <c r="F36" s="145"/>
      <c r="G36" s="145"/>
      <c r="H36" s="145"/>
      <c r="I36" s="88" t="s">
        <v>324</v>
      </c>
      <c r="J36" s="88"/>
      <c r="K36" s="146">
        <f>K37</f>
        <v>12343.4</v>
      </c>
      <c r="L36" s="146"/>
      <c r="M36" s="146">
        <f>M37</f>
        <v>12343.4</v>
      </c>
      <c r="N36" s="146"/>
    </row>
    <row r="37" spans="2:14" ht="48" customHeight="1" x14ac:dyDescent="0.2">
      <c r="B37" s="105"/>
      <c r="C37" s="85"/>
      <c r="D37" s="87"/>
      <c r="E37" s="89"/>
      <c r="F37" s="148" t="s">
        <v>325</v>
      </c>
      <c r="G37" s="149"/>
      <c r="H37" s="150"/>
      <c r="I37" s="90" t="s">
        <v>324</v>
      </c>
      <c r="J37" s="90" t="s">
        <v>326</v>
      </c>
      <c r="K37" s="147">
        <v>12343.4</v>
      </c>
      <c r="L37" s="147"/>
      <c r="M37" s="122">
        <v>12343.4</v>
      </c>
      <c r="N37" s="127"/>
    </row>
    <row r="38" spans="2:14" ht="18.75" customHeight="1" x14ac:dyDescent="0.2">
      <c r="B38" s="105"/>
      <c r="C38" s="157" t="s">
        <v>327</v>
      </c>
      <c r="D38" s="157"/>
      <c r="E38" s="157"/>
      <c r="F38" s="157"/>
      <c r="G38" s="157"/>
      <c r="H38" s="157"/>
      <c r="I38" s="84" t="s">
        <v>328</v>
      </c>
      <c r="J38" s="114"/>
      <c r="K38" s="158">
        <f>K39</f>
        <v>53748.3</v>
      </c>
      <c r="L38" s="158"/>
      <c r="M38" s="158">
        <f>M39</f>
        <v>53805.9</v>
      </c>
      <c r="N38" s="158"/>
    </row>
    <row r="39" spans="2:14" ht="39" customHeight="1" x14ac:dyDescent="0.2">
      <c r="B39" s="105"/>
      <c r="C39" s="85"/>
      <c r="D39" s="155" t="s">
        <v>329</v>
      </c>
      <c r="E39" s="155"/>
      <c r="F39" s="155"/>
      <c r="G39" s="155"/>
      <c r="H39" s="155"/>
      <c r="I39" s="86" t="s">
        <v>330</v>
      </c>
      <c r="J39" s="86"/>
      <c r="K39" s="156">
        <f>K40</f>
        <v>53748.3</v>
      </c>
      <c r="L39" s="156"/>
      <c r="M39" s="156">
        <f>M40</f>
        <v>53805.9</v>
      </c>
      <c r="N39" s="156"/>
    </row>
    <row r="40" spans="2:14" ht="32.25" customHeight="1" x14ac:dyDescent="0.2">
      <c r="B40" s="105"/>
      <c r="C40" s="85"/>
      <c r="D40" s="87"/>
      <c r="E40" s="145" t="s">
        <v>331</v>
      </c>
      <c r="F40" s="145"/>
      <c r="G40" s="145"/>
      <c r="H40" s="145"/>
      <c r="I40" s="88" t="s">
        <v>332</v>
      </c>
      <c r="J40" s="88"/>
      <c r="K40" s="146">
        <f>K41</f>
        <v>53748.3</v>
      </c>
      <c r="L40" s="146"/>
      <c r="M40" s="146">
        <f>M41</f>
        <v>53805.9</v>
      </c>
      <c r="N40" s="146"/>
    </row>
    <row r="41" spans="2:14" ht="52.5" customHeight="1" x14ac:dyDescent="0.2">
      <c r="B41" s="105"/>
      <c r="C41" s="85"/>
      <c r="D41" s="87"/>
      <c r="E41" s="89"/>
      <c r="F41" s="148" t="s">
        <v>333</v>
      </c>
      <c r="G41" s="149"/>
      <c r="H41" s="150"/>
      <c r="I41" s="90" t="s">
        <v>332</v>
      </c>
      <c r="J41" s="90" t="s">
        <v>334</v>
      </c>
      <c r="K41" s="147">
        <v>53748.3</v>
      </c>
      <c r="L41" s="147"/>
      <c r="M41" s="122">
        <v>53805.9</v>
      </c>
      <c r="N41" s="127"/>
    </row>
    <row r="42" spans="2:14" ht="37.5" customHeight="1" x14ac:dyDescent="0.2">
      <c r="B42" s="105"/>
      <c r="C42" s="157" t="s">
        <v>335</v>
      </c>
      <c r="D42" s="157"/>
      <c r="E42" s="157"/>
      <c r="F42" s="157"/>
      <c r="G42" s="157"/>
      <c r="H42" s="157"/>
      <c r="I42" s="84" t="s">
        <v>336</v>
      </c>
      <c r="J42" s="84"/>
      <c r="K42" s="158">
        <f>K43</f>
        <v>68602.8</v>
      </c>
      <c r="L42" s="158"/>
      <c r="M42" s="158">
        <f>M43</f>
        <v>69287.100000000006</v>
      </c>
      <c r="N42" s="158"/>
    </row>
    <row r="43" spans="2:14" ht="54" customHeight="1" x14ac:dyDescent="0.2">
      <c r="B43" s="105"/>
      <c r="C43" s="85"/>
      <c r="D43" s="155" t="s">
        <v>337</v>
      </c>
      <c r="E43" s="155"/>
      <c r="F43" s="155"/>
      <c r="G43" s="155"/>
      <c r="H43" s="155"/>
      <c r="I43" s="86" t="s">
        <v>338</v>
      </c>
      <c r="J43" s="86"/>
      <c r="K43" s="156">
        <f>K44</f>
        <v>68602.8</v>
      </c>
      <c r="L43" s="156"/>
      <c r="M43" s="156">
        <f>M44</f>
        <v>69287.100000000006</v>
      </c>
      <c r="N43" s="156"/>
    </row>
    <row r="44" spans="2:14" ht="18" customHeight="1" x14ac:dyDescent="0.2">
      <c r="B44" s="105"/>
      <c r="C44" s="85"/>
      <c r="D44" s="87"/>
      <c r="E44" s="145" t="s">
        <v>339</v>
      </c>
      <c r="F44" s="145"/>
      <c r="G44" s="145"/>
      <c r="H44" s="145"/>
      <c r="I44" s="88" t="s">
        <v>340</v>
      </c>
      <c r="J44" s="88"/>
      <c r="K44" s="146">
        <f>K45</f>
        <v>68602.8</v>
      </c>
      <c r="L44" s="146"/>
      <c r="M44" s="146">
        <f>M45</f>
        <v>69287.100000000006</v>
      </c>
      <c r="N44" s="146"/>
    </row>
    <row r="45" spans="2:14" ht="52.5" customHeight="1" x14ac:dyDescent="0.2">
      <c r="B45" s="105"/>
      <c r="C45" s="85"/>
      <c r="D45" s="87"/>
      <c r="E45" s="89"/>
      <c r="F45" s="148" t="s">
        <v>333</v>
      </c>
      <c r="G45" s="149"/>
      <c r="H45" s="150"/>
      <c r="I45" s="90" t="s">
        <v>340</v>
      </c>
      <c r="J45" s="90" t="s">
        <v>334</v>
      </c>
      <c r="K45" s="147">
        <v>68602.8</v>
      </c>
      <c r="L45" s="147"/>
      <c r="M45" s="122">
        <v>69287.100000000006</v>
      </c>
      <c r="N45" s="127"/>
    </row>
    <row r="46" spans="2:14" ht="32.25" customHeight="1" x14ac:dyDescent="0.2">
      <c r="B46" s="105"/>
      <c r="C46" s="157" t="s">
        <v>341</v>
      </c>
      <c r="D46" s="157"/>
      <c r="E46" s="157"/>
      <c r="F46" s="157"/>
      <c r="G46" s="157"/>
      <c r="H46" s="157"/>
      <c r="I46" s="84" t="s">
        <v>342</v>
      </c>
      <c r="J46" s="84"/>
      <c r="K46" s="158">
        <f>K47</f>
        <v>14998.6</v>
      </c>
      <c r="L46" s="158"/>
      <c r="M46" s="158">
        <f>M47</f>
        <v>15380.7</v>
      </c>
      <c r="N46" s="158"/>
    </row>
    <row r="47" spans="2:14" ht="37.5" customHeight="1" x14ac:dyDescent="0.2">
      <c r="B47" s="105"/>
      <c r="C47" s="85"/>
      <c r="D47" s="155" t="s">
        <v>343</v>
      </c>
      <c r="E47" s="155"/>
      <c r="F47" s="155"/>
      <c r="G47" s="155"/>
      <c r="H47" s="155"/>
      <c r="I47" s="86" t="s">
        <v>344</v>
      </c>
      <c r="J47" s="86"/>
      <c r="K47" s="156">
        <f>K48</f>
        <v>14998.6</v>
      </c>
      <c r="L47" s="156"/>
      <c r="M47" s="156">
        <f>M48</f>
        <v>15380.7</v>
      </c>
      <c r="N47" s="156"/>
    </row>
    <row r="48" spans="2:14" ht="32.25" customHeight="1" x14ac:dyDescent="0.2">
      <c r="B48" s="105"/>
      <c r="C48" s="85"/>
      <c r="D48" s="87"/>
      <c r="E48" s="145" t="s">
        <v>345</v>
      </c>
      <c r="F48" s="145"/>
      <c r="G48" s="145"/>
      <c r="H48" s="145"/>
      <c r="I48" s="88" t="s">
        <v>346</v>
      </c>
      <c r="J48" s="88"/>
      <c r="K48" s="146">
        <f>K49</f>
        <v>14998.6</v>
      </c>
      <c r="L48" s="146"/>
      <c r="M48" s="146">
        <f>M49</f>
        <v>15380.7</v>
      </c>
      <c r="N48" s="146"/>
    </row>
    <row r="49" spans="2:14" ht="51" customHeight="1" x14ac:dyDescent="0.2">
      <c r="B49" s="105"/>
      <c r="C49" s="85"/>
      <c r="D49" s="87"/>
      <c r="E49" s="89"/>
      <c r="F49" s="148" t="s">
        <v>325</v>
      </c>
      <c r="G49" s="149"/>
      <c r="H49" s="150"/>
      <c r="I49" s="90" t="s">
        <v>346</v>
      </c>
      <c r="J49" s="90" t="s">
        <v>326</v>
      </c>
      <c r="K49" s="147">
        <v>14998.6</v>
      </c>
      <c r="L49" s="147"/>
      <c r="M49" s="122">
        <v>15380.7</v>
      </c>
      <c r="N49" s="127"/>
    </row>
    <row r="50" spans="2:14" ht="15" customHeight="1" x14ac:dyDescent="0.2">
      <c r="B50" s="105"/>
      <c r="C50" s="157" t="s">
        <v>347</v>
      </c>
      <c r="D50" s="157"/>
      <c r="E50" s="157"/>
      <c r="F50" s="157"/>
      <c r="G50" s="157"/>
      <c r="H50" s="157"/>
      <c r="I50" s="84" t="s">
        <v>348</v>
      </c>
      <c r="J50" s="84"/>
      <c r="K50" s="158">
        <f>K51</f>
        <v>17000</v>
      </c>
      <c r="L50" s="158"/>
      <c r="M50" s="158">
        <f>M51</f>
        <v>17000</v>
      </c>
      <c r="N50" s="158"/>
    </row>
    <row r="51" spans="2:14" ht="55.5" customHeight="1" x14ac:dyDescent="0.2">
      <c r="B51" s="105"/>
      <c r="C51" s="85"/>
      <c r="D51" s="155" t="s">
        <v>349</v>
      </c>
      <c r="E51" s="155"/>
      <c r="F51" s="155"/>
      <c r="G51" s="155"/>
      <c r="H51" s="155"/>
      <c r="I51" s="86" t="s">
        <v>350</v>
      </c>
      <c r="J51" s="86"/>
      <c r="K51" s="156">
        <f>K52</f>
        <v>17000</v>
      </c>
      <c r="L51" s="156"/>
      <c r="M51" s="156">
        <f>M52</f>
        <v>17000</v>
      </c>
      <c r="N51" s="156"/>
    </row>
    <row r="52" spans="2:14" ht="55.5" customHeight="1" x14ac:dyDescent="0.2">
      <c r="B52" s="105"/>
      <c r="C52" s="85"/>
      <c r="D52" s="87"/>
      <c r="E52" s="145" t="s">
        <v>351</v>
      </c>
      <c r="F52" s="145"/>
      <c r="G52" s="145"/>
      <c r="H52" s="145"/>
      <c r="I52" s="88" t="s">
        <v>352</v>
      </c>
      <c r="J52" s="88"/>
      <c r="K52" s="146">
        <f>K53+K54+K55+K56+K57+K58+K59</f>
        <v>17000</v>
      </c>
      <c r="L52" s="146"/>
      <c r="M52" s="146">
        <f>M53+M54+M55+M56+M57+M58+M59</f>
        <v>17000</v>
      </c>
      <c r="N52" s="146"/>
    </row>
    <row r="53" spans="2:14" ht="15" customHeight="1" x14ac:dyDescent="0.2">
      <c r="B53" s="105"/>
      <c r="C53" s="85"/>
      <c r="D53" s="87"/>
      <c r="E53" s="89"/>
      <c r="F53" s="148" t="s">
        <v>353</v>
      </c>
      <c r="G53" s="149"/>
      <c r="H53" s="150"/>
      <c r="I53" s="90" t="s">
        <v>352</v>
      </c>
      <c r="J53" s="90" t="s">
        <v>354</v>
      </c>
      <c r="K53" s="147">
        <v>11835.7</v>
      </c>
      <c r="L53" s="147"/>
      <c r="M53" s="122">
        <v>11835.7</v>
      </c>
      <c r="N53" s="127"/>
    </row>
    <row r="54" spans="2:14" ht="30.75" customHeight="1" x14ac:dyDescent="0.2">
      <c r="B54" s="105"/>
      <c r="C54" s="85"/>
      <c r="D54" s="87"/>
      <c r="E54" s="89"/>
      <c r="F54" s="148" t="s">
        <v>355</v>
      </c>
      <c r="G54" s="149"/>
      <c r="H54" s="150"/>
      <c r="I54" s="90" t="s">
        <v>352</v>
      </c>
      <c r="J54" s="90" t="s">
        <v>356</v>
      </c>
      <c r="K54" s="147">
        <v>45.8</v>
      </c>
      <c r="L54" s="147"/>
      <c r="M54" s="122">
        <v>45.8</v>
      </c>
      <c r="N54" s="127"/>
    </row>
    <row r="55" spans="2:14" ht="32.25" customHeight="1" x14ac:dyDescent="0.2">
      <c r="B55" s="105"/>
      <c r="C55" s="85"/>
      <c r="D55" s="87"/>
      <c r="E55" s="89"/>
      <c r="F55" s="148" t="s">
        <v>357</v>
      </c>
      <c r="G55" s="149"/>
      <c r="H55" s="150"/>
      <c r="I55" s="90" t="s">
        <v>352</v>
      </c>
      <c r="J55" s="90" t="s">
        <v>358</v>
      </c>
      <c r="K55" s="147">
        <v>3574.4</v>
      </c>
      <c r="L55" s="147"/>
      <c r="M55" s="122">
        <v>3574.4</v>
      </c>
      <c r="N55" s="127"/>
    </row>
    <row r="56" spans="2:14" ht="34.5" customHeight="1" x14ac:dyDescent="0.2">
      <c r="B56" s="105"/>
      <c r="C56" s="85"/>
      <c r="D56" s="87"/>
      <c r="E56" s="89"/>
      <c r="F56" s="148" t="s">
        <v>359</v>
      </c>
      <c r="G56" s="149"/>
      <c r="H56" s="150"/>
      <c r="I56" s="90" t="s">
        <v>352</v>
      </c>
      <c r="J56" s="90" t="s">
        <v>360</v>
      </c>
      <c r="K56" s="147">
        <v>479.2</v>
      </c>
      <c r="L56" s="147"/>
      <c r="M56" s="122">
        <v>479.2</v>
      </c>
      <c r="N56" s="127"/>
    </row>
    <row r="57" spans="2:14" ht="20.25" customHeight="1" x14ac:dyDescent="0.2">
      <c r="B57" s="105"/>
      <c r="C57" s="85"/>
      <c r="D57" s="87"/>
      <c r="E57" s="89"/>
      <c r="F57" s="148" t="s">
        <v>731</v>
      </c>
      <c r="G57" s="149"/>
      <c r="H57" s="150"/>
      <c r="I57" s="90" t="s">
        <v>352</v>
      </c>
      <c r="J57" s="90" t="s">
        <v>296</v>
      </c>
      <c r="K57" s="147">
        <v>1054.3</v>
      </c>
      <c r="L57" s="147"/>
      <c r="M57" s="122">
        <v>1054.3</v>
      </c>
      <c r="N57" s="127"/>
    </row>
    <row r="58" spans="2:14" ht="15.75" customHeight="1" x14ac:dyDescent="0.2">
      <c r="B58" s="105"/>
      <c r="C58" s="85"/>
      <c r="D58" s="87"/>
      <c r="E58" s="89"/>
      <c r="F58" s="148" t="s">
        <v>361</v>
      </c>
      <c r="G58" s="149"/>
      <c r="H58" s="150"/>
      <c r="I58" s="90" t="s">
        <v>352</v>
      </c>
      <c r="J58" s="90" t="s">
        <v>362</v>
      </c>
      <c r="K58" s="147">
        <v>0.6</v>
      </c>
      <c r="L58" s="147"/>
      <c r="M58" s="122">
        <v>0.6</v>
      </c>
      <c r="N58" s="127"/>
    </row>
    <row r="59" spans="2:14" ht="14.25" customHeight="1" x14ac:dyDescent="0.2">
      <c r="B59" s="105"/>
      <c r="C59" s="85"/>
      <c r="D59" s="87"/>
      <c r="E59" s="89"/>
      <c r="F59" s="148" t="s">
        <v>309</v>
      </c>
      <c r="G59" s="149"/>
      <c r="H59" s="150"/>
      <c r="I59" s="90" t="s">
        <v>352</v>
      </c>
      <c r="J59" s="90" t="s">
        <v>310</v>
      </c>
      <c r="K59" s="147">
        <v>10</v>
      </c>
      <c r="L59" s="147"/>
      <c r="M59" s="122">
        <v>10</v>
      </c>
      <c r="N59" s="127"/>
    </row>
    <row r="60" spans="2:14" ht="36" customHeight="1" x14ac:dyDescent="0.2">
      <c r="B60" s="152" t="s">
        <v>363</v>
      </c>
      <c r="C60" s="153"/>
      <c r="D60" s="153"/>
      <c r="E60" s="153"/>
      <c r="F60" s="153"/>
      <c r="G60" s="153"/>
      <c r="H60" s="153"/>
      <c r="I60" s="113" t="s">
        <v>364</v>
      </c>
      <c r="J60" s="113"/>
      <c r="K60" s="154">
        <f>K61+K89+K139+K161</f>
        <v>3069979.9</v>
      </c>
      <c r="L60" s="154"/>
      <c r="M60" s="154">
        <f>M61+M89+M139+M161</f>
        <v>2898432.31</v>
      </c>
      <c r="N60" s="154"/>
    </row>
    <row r="61" spans="2:14" ht="15" customHeight="1" x14ac:dyDescent="0.2">
      <c r="B61" s="105"/>
      <c r="C61" s="157" t="s">
        <v>365</v>
      </c>
      <c r="D61" s="157"/>
      <c r="E61" s="157"/>
      <c r="F61" s="157"/>
      <c r="G61" s="157"/>
      <c r="H61" s="157"/>
      <c r="I61" s="84" t="s">
        <v>366</v>
      </c>
      <c r="J61" s="84"/>
      <c r="K61" s="158">
        <f>K62+K86</f>
        <v>890467.5</v>
      </c>
      <c r="L61" s="158"/>
      <c r="M61" s="158">
        <f>M62+M86</f>
        <v>894151</v>
      </c>
      <c r="N61" s="158"/>
    </row>
    <row r="62" spans="2:14" ht="36" customHeight="1" x14ac:dyDescent="0.2">
      <c r="B62" s="105"/>
      <c r="C62" s="85"/>
      <c r="D62" s="155" t="s">
        <v>367</v>
      </c>
      <c r="E62" s="155"/>
      <c r="F62" s="155"/>
      <c r="G62" s="155"/>
      <c r="H62" s="155"/>
      <c r="I62" s="86" t="s">
        <v>368</v>
      </c>
      <c r="J62" s="86"/>
      <c r="K62" s="156">
        <f>K63+K67+K70+K72+K75+K77+K82+K84</f>
        <v>890217.5</v>
      </c>
      <c r="L62" s="156"/>
      <c r="M62" s="156">
        <f>M63+M67+M70+M72+M75+M77+M82+M84</f>
        <v>893901</v>
      </c>
      <c r="N62" s="156"/>
    </row>
    <row r="63" spans="2:14" ht="40.5" customHeight="1" x14ac:dyDescent="0.2">
      <c r="B63" s="105"/>
      <c r="C63" s="85"/>
      <c r="D63" s="87"/>
      <c r="E63" s="145" t="s">
        <v>369</v>
      </c>
      <c r="F63" s="145"/>
      <c r="G63" s="145"/>
      <c r="H63" s="145"/>
      <c r="I63" s="88" t="s">
        <v>370</v>
      </c>
      <c r="J63" s="88"/>
      <c r="K63" s="146">
        <f>K64+K65+K66</f>
        <v>233606.60000000003</v>
      </c>
      <c r="L63" s="146"/>
      <c r="M63" s="146">
        <f>M64+M65+M66</f>
        <v>237290.1</v>
      </c>
      <c r="N63" s="146"/>
    </row>
    <row r="64" spans="2:14" ht="54" customHeight="1" x14ac:dyDescent="0.2">
      <c r="B64" s="105"/>
      <c r="C64" s="85"/>
      <c r="D64" s="87"/>
      <c r="E64" s="89"/>
      <c r="F64" s="148" t="s">
        <v>333</v>
      </c>
      <c r="G64" s="149"/>
      <c r="H64" s="150"/>
      <c r="I64" s="90" t="s">
        <v>370</v>
      </c>
      <c r="J64" s="90" t="s">
        <v>334</v>
      </c>
      <c r="K64" s="147">
        <v>214756.2</v>
      </c>
      <c r="L64" s="147"/>
      <c r="M64" s="122">
        <v>218195.4</v>
      </c>
      <c r="N64" s="127"/>
    </row>
    <row r="65" spans="2:14" ht="53.25" customHeight="1" x14ac:dyDescent="0.2">
      <c r="B65" s="105"/>
      <c r="C65" s="85"/>
      <c r="D65" s="87"/>
      <c r="E65" s="89"/>
      <c r="F65" s="148" t="s">
        <v>325</v>
      </c>
      <c r="G65" s="149"/>
      <c r="H65" s="150"/>
      <c r="I65" s="90" t="s">
        <v>370</v>
      </c>
      <c r="J65" s="90" t="s">
        <v>326</v>
      </c>
      <c r="K65" s="147">
        <v>18522.2</v>
      </c>
      <c r="L65" s="147"/>
      <c r="M65" s="122">
        <v>18766.5</v>
      </c>
      <c r="N65" s="127"/>
    </row>
    <row r="66" spans="2:14" ht="15" customHeight="1" x14ac:dyDescent="0.2">
      <c r="B66" s="105"/>
      <c r="C66" s="85"/>
      <c r="D66" s="87"/>
      <c r="E66" s="89"/>
      <c r="F66" s="148" t="s">
        <v>303</v>
      </c>
      <c r="G66" s="149"/>
      <c r="H66" s="150"/>
      <c r="I66" s="90" t="s">
        <v>370</v>
      </c>
      <c r="J66" s="90" t="s">
        <v>304</v>
      </c>
      <c r="K66" s="147">
        <v>328.2</v>
      </c>
      <c r="L66" s="147"/>
      <c r="M66" s="122">
        <v>328.2</v>
      </c>
      <c r="N66" s="127"/>
    </row>
    <row r="67" spans="2:14" ht="20.25" customHeight="1" x14ac:dyDescent="0.2">
      <c r="B67" s="105"/>
      <c r="C67" s="85"/>
      <c r="D67" s="87"/>
      <c r="E67" s="145" t="s">
        <v>371</v>
      </c>
      <c r="F67" s="145"/>
      <c r="G67" s="145"/>
      <c r="H67" s="145"/>
      <c r="I67" s="88" t="s">
        <v>372</v>
      </c>
      <c r="J67" s="88"/>
      <c r="K67" s="146">
        <f>K68+K69</f>
        <v>2000</v>
      </c>
      <c r="L67" s="146"/>
      <c r="M67" s="146">
        <f>M68+M69</f>
        <v>2000</v>
      </c>
      <c r="N67" s="146"/>
    </row>
    <row r="68" spans="2:14" ht="34.5" customHeight="1" x14ac:dyDescent="0.2">
      <c r="B68" s="105"/>
      <c r="C68" s="85"/>
      <c r="D68" s="87"/>
      <c r="E68" s="89"/>
      <c r="F68" s="148" t="s">
        <v>333</v>
      </c>
      <c r="G68" s="149"/>
      <c r="H68" s="150"/>
      <c r="I68" s="90" t="s">
        <v>372</v>
      </c>
      <c r="J68" s="90" t="s">
        <v>334</v>
      </c>
      <c r="K68" s="147">
        <v>1842</v>
      </c>
      <c r="L68" s="147"/>
      <c r="M68" s="122">
        <v>1842</v>
      </c>
      <c r="N68" s="127"/>
    </row>
    <row r="69" spans="2:14" ht="50.25" customHeight="1" x14ac:dyDescent="0.2">
      <c r="B69" s="105"/>
      <c r="C69" s="85"/>
      <c r="D69" s="87"/>
      <c r="E69" s="89"/>
      <c r="F69" s="148" t="s">
        <v>325</v>
      </c>
      <c r="G69" s="149"/>
      <c r="H69" s="150"/>
      <c r="I69" s="90" t="s">
        <v>372</v>
      </c>
      <c r="J69" s="90" t="s">
        <v>326</v>
      </c>
      <c r="K69" s="147">
        <v>158</v>
      </c>
      <c r="L69" s="147"/>
      <c r="M69" s="122">
        <v>158</v>
      </c>
      <c r="N69" s="127"/>
    </row>
    <row r="70" spans="2:14" ht="36.75" customHeight="1" x14ac:dyDescent="0.2">
      <c r="B70" s="105"/>
      <c r="C70" s="85"/>
      <c r="D70" s="87"/>
      <c r="E70" s="145" t="s">
        <v>373</v>
      </c>
      <c r="F70" s="145"/>
      <c r="G70" s="145"/>
      <c r="H70" s="145"/>
      <c r="I70" s="88" t="s">
        <v>374</v>
      </c>
      <c r="J70" s="88"/>
      <c r="K70" s="146">
        <f>K71</f>
        <v>43.9</v>
      </c>
      <c r="L70" s="146"/>
      <c r="M70" s="146">
        <f>M71</f>
        <v>43.9</v>
      </c>
      <c r="N70" s="146"/>
    </row>
    <row r="71" spans="2:14" ht="53.25" customHeight="1" x14ac:dyDescent="0.2">
      <c r="B71" s="105"/>
      <c r="C71" s="85"/>
      <c r="D71" s="87"/>
      <c r="E71" s="89"/>
      <c r="F71" s="148" t="s">
        <v>333</v>
      </c>
      <c r="G71" s="149"/>
      <c r="H71" s="150"/>
      <c r="I71" s="90" t="s">
        <v>374</v>
      </c>
      <c r="J71" s="90" t="s">
        <v>334</v>
      </c>
      <c r="K71" s="147">
        <v>43.9</v>
      </c>
      <c r="L71" s="147"/>
      <c r="M71" s="122">
        <v>43.9</v>
      </c>
      <c r="N71" s="127"/>
    </row>
    <row r="72" spans="2:14" ht="96" customHeight="1" x14ac:dyDescent="0.2">
      <c r="B72" s="105"/>
      <c r="C72" s="85"/>
      <c r="D72" s="87"/>
      <c r="E72" s="145" t="s">
        <v>375</v>
      </c>
      <c r="F72" s="145"/>
      <c r="G72" s="145"/>
      <c r="H72" s="145"/>
      <c r="I72" s="88" t="s">
        <v>376</v>
      </c>
      <c r="J72" s="88"/>
      <c r="K72" s="146">
        <f>K73+K74</f>
        <v>590014</v>
      </c>
      <c r="L72" s="146"/>
      <c r="M72" s="146">
        <f>M73+M74</f>
        <v>590014</v>
      </c>
      <c r="N72" s="146"/>
    </row>
    <row r="73" spans="2:14" ht="58.5" customHeight="1" x14ac:dyDescent="0.2">
      <c r="B73" s="105"/>
      <c r="C73" s="85"/>
      <c r="D73" s="87"/>
      <c r="E73" s="89"/>
      <c r="F73" s="148" t="s">
        <v>333</v>
      </c>
      <c r="G73" s="149"/>
      <c r="H73" s="150"/>
      <c r="I73" s="90" t="s">
        <v>376</v>
      </c>
      <c r="J73" s="90" t="s">
        <v>334</v>
      </c>
      <c r="K73" s="147">
        <v>553819.80000000005</v>
      </c>
      <c r="L73" s="147"/>
      <c r="M73" s="122">
        <v>553819.80000000005</v>
      </c>
      <c r="N73" s="127"/>
    </row>
    <row r="74" spans="2:14" ht="46.5" customHeight="1" x14ac:dyDescent="0.2">
      <c r="B74" s="105"/>
      <c r="C74" s="85"/>
      <c r="D74" s="87"/>
      <c r="E74" s="89"/>
      <c r="F74" s="148" t="s">
        <v>325</v>
      </c>
      <c r="G74" s="149"/>
      <c r="H74" s="150"/>
      <c r="I74" s="90" t="s">
        <v>376</v>
      </c>
      <c r="J74" s="90" t="s">
        <v>326</v>
      </c>
      <c r="K74" s="147">
        <v>36194.199999999997</v>
      </c>
      <c r="L74" s="147"/>
      <c r="M74" s="122">
        <v>36194.199999999997</v>
      </c>
      <c r="N74" s="127"/>
    </row>
    <row r="75" spans="2:14" ht="81.75" customHeight="1" x14ac:dyDescent="0.2">
      <c r="B75" s="105"/>
      <c r="C75" s="85"/>
      <c r="D75" s="87"/>
      <c r="E75" s="145" t="s">
        <v>377</v>
      </c>
      <c r="F75" s="145"/>
      <c r="G75" s="145"/>
      <c r="H75" s="145"/>
      <c r="I75" s="88" t="s">
        <v>378</v>
      </c>
      <c r="J75" s="88"/>
      <c r="K75" s="146">
        <f>K76</f>
        <v>8634</v>
      </c>
      <c r="L75" s="146"/>
      <c r="M75" s="146">
        <f>M76</f>
        <v>8634</v>
      </c>
      <c r="N75" s="146"/>
    </row>
    <row r="76" spans="2:14" ht="33.75" customHeight="1" x14ac:dyDescent="0.2">
      <c r="B76" s="105"/>
      <c r="C76" s="85"/>
      <c r="D76" s="87"/>
      <c r="E76" s="89"/>
      <c r="F76" s="148" t="s">
        <v>379</v>
      </c>
      <c r="G76" s="149"/>
      <c r="H76" s="150"/>
      <c r="I76" s="90" t="s">
        <v>378</v>
      </c>
      <c r="J76" s="90" t="s">
        <v>380</v>
      </c>
      <c r="K76" s="147">
        <v>8634</v>
      </c>
      <c r="L76" s="147"/>
      <c r="M76" s="122">
        <v>8634</v>
      </c>
      <c r="N76" s="127"/>
    </row>
    <row r="77" spans="2:14" ht="68.25" customHeight="1" x14ac:dyDescent="0.2">
      <c r="B77" s="105"/>
      <c r="C77" s="85"/>
      <c r="D77" s="87"/>
      <c r="E77" s="145" t="s">
        <v>381</v>
      </c>
      <c r="F77" s="145"/>
      <c r="G77" s="145"/>
      <c r="H77" s="145"/>
      <c r="I77" s="88" t="s">
        <v>382</v>
      </c>
      <c r="J77" s="88"/>
      <c r="K77" s="146">
        <f>K78+K79+K80+K81</f>
        <v>50509</v>
      </c>
      <c r="L77" s="146"/>
      <c r="M77" s="146">
        <f>M78+M79+M80+M81</f>
        <v>50509</v>
      </c>
      <c r="N77" s="146"/>
    </row>
    <row r="78" spans="2:14" ht="15" customHeight="1" x14ac:dyDescent="0.2">
      <c r="B78" s="105"/>
      <c r="C78" s="85"/>
      <c r="D78" s="87"/>
      <c r="E78" s="89"/>
      <c r="F78" s="148" t="s">
        <v>353</v>
      </c>
      <c r="G78" s="149"/>
      <c r="H78" s="150"/>
      <c r="I78" s="90" t="s">
        <v>382</v>
      </c>
      <c r="J78" s="90" t="s">
        <v>354</v>
      </c>
      <c r="K78" s="147">
        <v>1363.3</v>
      </c>
      <c r="L78" s="147"/>
      <c r="M78" s="122">
        <v>1363.3</v>
      </c>
      <c r="N78" s="127"/>
    </row>
    <row r="79" spans="2:14" ht="33.75" customHeight="1" x14ac:dyDescent="0.2">
      <c r="B79" s="105"/>
      <c r="C79" s="85"/>
      <c r="D79" s="87"/>
      <c r="E79" s="89"/>
      <c r="F79" s="148" t="s">
        <v>357</v>
      </c>
      <c r="G79" s="149"/>
      <c r="H79" s="150"/>
      <c r="I79" s="90" t="s">
        <v>382</v>
      </c>
      <c r="J79" s="90" t="s">
        <v>358</v>
      </c>
      <c r="K79" s="147">
        <v>411.7</v>
      </c>
      <c r="L79" s="147"/>
      <c r="M79" s="122">
        <v>411.7</v>
      </c>
      <c r="N79" s="127"/>
    </row>
    <row r="80" spans="2:14" ht="30.75" customHeight="1" x14ac:dyDescent="0.2">
      <c r="B80" s="105"/>
      <c r="C80" s="85"/>
      <c r="D80" s="87"/>
      <c r="E80" s="89"/>
      <c r="F80" s="148" t="s">
        <v>383</v>
      </c>
      <c r="G80" s="149"/>
      <c r="H80" s="150"/>
      <c r="I80" s="90" t="s">
        <v>382</v>
      </c>
      <c r="J80" s="90" t="s">
        <v>384</v>
      </c>
      <c r="K80" s="147">
        <v>48251</v>
      </c>
      <c r="L80" s="147"/>
      <c r="M80" s="122">
        <v>48251</v>
      </c>
      <c r="N80" s="127"/>
    </row>
    <row r="81" spans="2:14" ht="31.5" customHeight="1" x14ac:dyDescent="0.2">
      <c r="B81" s="105"/>
      <c r="C81" s="85"/>
      <c r="D81" s="87"/>
      <c r="E81" s="89"/>
      <c r="F81" s="148" t="s">
        <v>385</v>
      </c>
      <c r="G81" s="149"/>
      <c r="H81" s="150"/>
      <c r="I81" s="90" t="s">
        <v>382</v>
      </c>
      <c r="J81" s="90" t="s">
        <v>386</v>
      </c>
      <c r="K81" s="147">
        <v>483</v>
      </c>
      <c r="L81" s="147"/>
      <c r="M81" s="122">
        <v>483</v>
      </c>
      <c r="N81" s="127"/>
    </row>
    <row r="82" spans="2:14" ht="67.5" customHeight="1" x14ac:dyDescent="0.2">
      <c r="B82" s="105"/>
      <c r="C82" s="85"/>
      <c r="D82" s="87"/>
      <c r="E82" s="145" t="s">
        <v>387</v>
      </c>
      <c r="F82" s="145"/>
      <c r="G82" s="145"/>
      <c r="H82" s="145"/>
      <c r="I82" s="88" t="s">
        <v>388</v>
      </c>
      <c r="J82" s="88"/>
      <c r="K82" s="146">
        <f>K83</f>
        <v>4110</v>
      </c>
      <c r="L82" s="146"/>
      <c r="M82" s="146">
        <f>M83</f>
        <v>4110</v>
      </c>
      <c r="N82" s="146"/>
    </row>
    <row r="83" spans="2:14" ht="31.5" customHeight="1" x14ac:dyDescent="0.2">
      <c r="B83" s="105"/>
      <c r="C83" s="85"/>
      <c r="D83" s="87"/>
      <c r="E83" s="89"/>
      <c r="F83" s="148" t="s">
        <v>379</v>
      </c>
      <c r="G83" s="149"/>
      <c r="H83" s="150"/>
      <c r="I83" s="90" t="s">
        <v>388</v>
      </c>
      <c r="J83" s="90" t="s">
        <v>380</v>
      </c>
      <c r="K83" s="147">
        <v>4110</v>
      </c>
      <c r="L83" s="147"/>
      <c r="M83" s="122">
        <v>4110</v>
      </c>
      <c r="N83" s="127"/>
    </row>
    <row r="84" spans="2:14" ht="62.25" customHeight="1" x14ac:dyDescent="0.2">
      <c r="B84" s="105"/>
      <c r="C84" s="85"/>
      <c r="D84" s="87"/>
      <c r="E84" s="145" t="s">
        <v>389</v>
      </c>
      <c r="F84" s="145"/>
      <c r="G84" s="145"/>
      <c r="H84" s="145"/>
      <c r="I84" s="88" t="s">
        <v>390</v>
      </c>
      <c r="J84" s="88"/>
      <c r="K84" s="146">
        <f>K85</f>
        <v>1300</v>
      </c>
      <c r="L84" s="146"/>
      <c r="M84" s="146">
        <f>M85</f>
        <v>1300</v>
      </c>
      <c r="N84" s="146"/>
    </row>
    <row r="85" spans="2:14" ht="40.5" customHeight="1" x14ac:dyDescent="0.2">
      <c r="B85" s="105"/>
      <c r="C85" s="85"/>
      <c r="D85" s="87"/>
      <c r="E85" s="89"/>
      <c r="F85" s="148" t="s">
        <v>379</v>
      </c>
      <c r="G85" s="149"/>
      <c r="H85" s="150"/>
      <c r="I85" s="90" t="s">
        <v>390</v>
      </c>
      <c r="J85" s="90" t="s">
        <v>380</v>
      </c>
      <c r="K85" s="147">
        <v>1300</v>
      </c>
      <c r="L85" s="147"/>
      <c r="M85" s="122">
        <v>1300</v>
      </c>
      <c r="N85" s="127"/>
    </row>
    <row r="86" spans="2:14" ht="49.5" customHeight="1" x14ac:dyDescent="0.2">
      <c r="B86" s="105"/>
      <c r="C86" s="85"/>
      <c r="D86" s="155" t="s">
        <v>391</v>
      </c>
      <c r="E86" s="155"/>
      <c r="F86" s="155"/>
      <c r="G86" s="155"/>
      <c r="H86" s="155"/>
      <c r="I86" s="86" t="s">
        <v>392</v>
      </c>
      <c r="J86" s="86"/>
      <c r="K86" s="156">
        <f>K87</f>
        <v>250</v>
      </c>
      <c r="L86" s="156"/>
      <c r="M86" s="156">
        <f>M87</f>
        <v>250</v>
      </c>
      <c r="N86" s="156"/>
    </row>
    <row r="87" spans="2:14" ht="69" customHeight="1" x14ac:dyDescent="0.2">
      <c r="B87" s="105"/>
      <c r="C87" s="85"/>
      <c r="D87" s="87"/>
      <c r="E87" s="145" t="s">
        <v>393</v>
      </c>
      <c r="F87" s="145"/>
      <c r="G87" s="145"/>
      <c r="H87" s="145"/>
      <c r="I87" s="88" t="s">
        <v>394</v>
      </c>
      <c r="J87" s="88"/>
      <c r="K87" s="146">
        <f>K88</f>
        <v>250</v>
      </c>
      <c r="L87" s="146"/>
      <c r="M87" s="146">
        <f>M88</f>
        <v>250</v>
      </c>
      <c r="N87" s="146"/>
    </row>
    <row r="88" spans="2:14" ht="15" customHeight="1" x14ac:dyDescent="0.2">
      <c r="B88" s="105"/>
      <c r="C88" s="85"/>
      <c r="D88" s="87"/>
      <c r="E88" s="89"/>
      <c r="F88" s="148" t="s">
        <v>395</v>
      </c>
      <c r="G88" s="149"/>
      <c r="H88" s="150"/>
      <c r="I88" s="90" t="s">
        <v>394</v>
      </c>
      <c r="J88" s="90" t="s">
        <v>396</v>
      </c>
      <c r="K88" s="147">
        <v>250</v>
      </c>
      <c r="L88" s="147"/>
      <c r="M88" s="122">
        <v>250</v>
      </c>
      <c r="N88" s="127"/>
    </row>
    <row r="89" spans="2:14" ht="20.25" customHeight="1" x14ac:dyDescent="0.2">
      <c r="B89" s="105"/>
      <c r="C89" s="157" t="s">
        <v>397</v>
      </c>
      <c r="D89" s="157"/>
      <c r="E89" s="157"/>
      <c r="F89" s="157"/>
      <c r="G89" s="157"/>
      <c r="H89" s="157"/>
      <c r="I89" s="84" t="s">
        <v>398</v>
      </c>
      <c r="J89" s="84"/>
      <c r="K89" s="158">
        <f>K90+K104+K131+K134</f>
        <v>1766466.3</v>
      </c>
      <c r="L89" s="158"/>
      <c r="M89" s="158">
        <f>M90+M104+M131+M134</f>
        <v>1751264.4</v>
      </c>
      <c r="N89" s="158"/>
    </row>
    <row r="90" spans="2:14" ht="30.75" customHeight="1" x14ac:dyDescent="0.2">
      <c r="B90" s="105"/>
      <c r="C90" s="85"/>
      <c r="D90" s="155" t="s">
        <v>399</v>
      </c>
      <c r="E90" s="155"/>
      <c r="F90" s="155"/>
      <c r="G90" s="155"/>
      <c r="H90" s="155"/>
      <c r="I90" s="86" t="s">
        <v>400</v>
      </c>
      <c r="J90" s="86"/>
      <c r="K90" s="156">
        <f>K91+K94+K97+K100+K102</f>
        <v>1074037.7</v>
      </c>
      <c r="L90" s="156"/>
      <c r="M90" s="156">
        <f>M91+M94+M97+M100+M102</f>
        <v>1078607.8999999999</v>
      </c>
      <c r="N90" s="156"/>
    </row>
    <row r="91" spans="2:14" ht="40.5" customHeight="1" x14ac:dyDescent="0.2">
      <c r="B91" s="105"/>
      <c r="C91" s="85"/>
      <c r="D91" s="87"/>
      <c r="E91" s="145" t="s">
        <v>401</v>
      </c>
      <c r="F91" s="145"/>
      <c r="G91" s="145"/>
      <c r="H91" s="145"/>
      <c r="I91" s="88" t="s">
        <v>402</v>
      </c>
      <c r="J91" s="88"/>
      <c r="K91" s="146">
        <f>K92+K93</f>
        <v>150549.19999999998</v>
      </c>
      <c r="L91" s="146"/>
      <c r="M91" s="146">
        <f>M92+M93</f>
        <v>154857.4</v>
      </c>
      <c r="N91" s="146"/>
    </row>
    <row r="92" spans="2:14" ht="53.25" customHeight="1" x14ac:dyDescent="0.2">
      <c r="B92" s="105"/>
      <c r="C92" s="85"/>
      <c r="D92" s="87"/>
      <c r="E92" s="89"/>
      <c r="F92" s="148" t="s">
        <v>333</v>
      </c>
      <c r="G92" s="149"/>
      <c r="H92" s="150"/>
      <c r="I92" s="90" t="s">
        <v>402</v>
      </c>
      <c r="J92" s="90" t="s">
        <v>334</v>
      </c>
      <c r="K92" s="147">
        <v>144080.4</v>
      </c>
      <c r="L92" s="147"/>
      <c r="M92" s="122">
        <v>148267.5</v>
      </c>
      <c r="N92" s="127"/>
    </row>
    <row r="93" spans="2:14" ht="55.5" customHeight="1" x14ac:dyDescent="0.2">
      <c r="B93" s="105"/>
      <c r="C93" s="85"/>
      <c r="D93" s="87"/>
      <c r="E93" s="89"/>
      <c r="F93" s="148" t="s">
        <v>325</v>
      </c>
      <c r="G93" s="149"/>
      <c r="H93" s="150"/>
      <c r="I93" s="90" t="s">
        <v>402</v>
      </c>
      <c r="J93" s="90" t="s">
        <v>326</v>
      </c>
      <c r="K93" s="147">
        <v>6468.8</v>
      </c>
      <c r="L93" s="147"/>
      <c r="M93" s="122">
        <v>6589.9</v>
      </c>
      <c r="N93" s="127"/>
    </row>
    <row r="94" spans="2:14" ht="36" customHeight="1" x14ac:dyDescent="0.2">
      <c r="B94" s="105"/>
      <c r="C94" s="85"/>
      <c r="D94" s="87"/>
      <c r="E94" s="145" t="s">
        <v>403</v>
      </c>
      <c r="F94" s="145"/>
      <c r="G94" s="145"/>
      <c r="H94" s="145"/>
      <c r="I94" s="88" t="s">
        <v>404</v>
      </c>
      <c r="J94" s="88"/>
      <c r="K94" s="146">
        <f>K95+K96</f>
        <v>981.5</v>
      </c>
      <c r="L94" s="146"/>
      <c r="M94" s="146">
        <f>M95+M96</f>
        <v>981.5</v>
      </c>
      <c r="N94" s="146"/>
    </row>
    <row r="95" spans="2:14" ht="34.5" customHeight="1" x14ac:dyDescent="0.2">
      <c r="B95" s="105"/>
      <c r="C95" s="85"/>
      <c r="D95" s="87"/>
      <c r="E95" s="89"/>
      <c r="F95" s="148" t="s">
        <v>333</v>
      </c>
      <c r="G95" s="149"/>
      <c r="H95" s="150"/>
      <c r="I95" s="90" t="s">
        <v>404</v>
      </c>
      <c r="J95" s="90" t="s">
        <v>334</v>
      </c>
      <c r="K95" s="147">
        <v>931.5</v>
      </c>
      <c r="L95" s="147"/>
      <c r="M95" s="122">
        <v>931.5</v>
      </c>
      <c r="N95" s="127"/>
    </row>
    <row r="96" spans="2:14" ht="57.75" customHeight="1" x14ac:dyDescent="0.2">
      <c r="B96" s="105"/>
      <c r="C96" s="85"/>
      <c r="D96" s="87"/>
      <c r="E96" s="89"/>
      <c r="F96" s="148" t="s">
        <v>325</v>
      </c>
      <c r="G96" s="149"/>
      <c r="H96" s="150"/>
      <c r="I96" s="90" t="s">
        <v>404</v>
      </c>
      <c r="J96" s="90" t="s">
        <v>326</v>
      </c>
      <c r="K96" s="147">
        <v>50</v>
      </c>
      <c r="L96" s="147"/>
      <c r="M96" s="122">
        <v>50</v>
      </c>
      <c r="N96" s="127"/>
    </row>
    <row r="97" spans="2:14" ht="144" customHeight="1" x14ac:dyDescent="0.2">
      <c r="B97" s="105"/>
      <c r="C97" s="85"/>
      <c r="D97" s="87"/>
      <c r="E97" s="145" t="s">
        <v>405</v>
      </c>
      <c r="F97" s="145"/>
      <c r="G97" s="145"/>
      <c r="H97" s="145"/>
      <c r="I97" s="88" t="s">
        <v>406</v>
      </c>
      <c r="J97" s="88"/>
      <c r="K97" s="146">
        <f>K98+K99</f>
        <v>910326</v>
      </c>
      <c r="L97" s="146"/>
      <c r="M97" s="146">
        <f>M98+M99</f>
        <v>910326</v>
      </c>
      <c r="N97" s="146"/>
    </row>
    <row r="98" spans="2:14" ht="48" customHeight="1" x14ac:dyDescent="0.2">
      <c r="B98" s="105"/>
      <c r="C98" s="85"/>
      <c r="D98" s="87"/>
      <c r="E98" s="89"/>
      <c r="F98" s="148" t="s">
        <v>333</v>
      </c>
      <c r="G98" s="149"/>
      <c r="H98" s="150"/>
      <c r="I98" s="90" t="s">
        <v>406</v>
      </c>
      <c r="J98" s="90" t="s">
        <v>334</v>
      </c>
      <c r="K98" s="147">
        <v>879038.4</v>
      </c>
      <c r="L98" s="147"/>
      <c r="M98" s="122">
        <v>879038.4</v>
      </c>
      <c r="N98" s="127"/>
    </row>
    <row r="99" spans="2:14" ht="54" customHeight="1" x14ac:dyDescent="0.2">
      <c r="B99" s="105"/>
      <c r="C99" s="85"/>
      <c r="D99" s="87"/>
      <c r="E99" s="89"/>
      <c r="F99" s="148" t="s">
        <v>325</v>
      </c>
      <c r="G99" s="149"/>
      <c r="H99" s="150"/>
      <c r="I99" s="90" t="s">
        <v>406</v>
      </c>
      <c r="J99" s="90" t="s">
        <v>326</v>
      </c>
      <c r="K99" s="147">
        <v>31287.599999999999</v>
      </c>
      <c r="L99" s="147"/>
      <c r="M99" s="122">
        <v>31287.599999999999</v>
      </c>
      <c r="N99" s="127"/>
    </row>
    <row r="100" spans="2:14" ht="130.5" customHeight="1" x14ac:dyDescent="0.2">
      <c r="B100" s="105"/>
      <c r="C100" s="85"/>
      <c r="D100" s="87"/>
      <c r="E100" s="145" t="s">
        <v>407</v>
      </c>
      <c r="F100" s="145"/>
      <c r="G100" s="145"/>
      <c r="H100" s="145"/>
      <c r="I100" s="88" t="s">
        <v>408</v>
      </c>
      <c r="J100" s="88"/>
      <c r="K100" s="146">
        <f>K101</f>
        <v>9716</v>
      </c>
      <c r="L100" s="146"/>
      <c r="M100" s="146">
        <f>M101</f>
        <v>9716</v>
      </c>
      <c r="N100" s="146"/>
    </row>
    <row r="101" spans="2:14" ht="38.25" customHeight="1" x14ac:dyDescent="0.2">
      <c r="B101" s="105"/>
      <c r="C101" s="85"/>
      <c r="D101" s="87"/>
      <c r="E101" s="89"/>
      <c r="F101" s="148" t="s">
        <v>379</v>
      </c>
      <c r="G101" s="149"/>
      <c r="H101" s="150"/>
      <c r="I101" s="90" t="s">
        <v>408</v>
      </c>
      <c r="J101" s="90" t="s">
        <v>380</v>
      </c>
      <c r="K101" s="147">
        <v>9716</v>
      </c>
      <c r="L101" s="147"/>
      <c r="M101" s="122">
        <v>9716</v>
      </c>
      <c r="N101" s="127"/>
    </row>
    <row r="102" spans="2:14" ht="84.75" customHeight="1" x14ac:dyDescent="0.2">
      <c r="B102" s="105"/>
      <c r="C102" s="85"/>
      <c r="D102" s="87"/>
      <c r="E102" s="145" t="s">
        <v>409</v>
      </c>
      <c r="F102" s="145"/>
      <c r="G102" s="145"/>
      <c r="H102" s="145"/>
      <c r="I102" s="88" t="s">
        <v>410</v>
      </c>
      <c r="J102" s="88"/>
      <c r="K102" s="146">
        <f>K103</f>
        <v>2465</v>
      </c>
      <c r="L102" s="146"/>
      <c r="M102" s="146">
        <f>M103</f>
        <v>2727</v>
      </c>
      <c r="N102" s="146"/>
    </row>
    <row r="103" spans="2:14" ht="48" customHeight="1" x14ac:dyDescent="0.2">
      <c r="B103" s="105"/>
      <c r="C103" s="85"/>
      <c r="D103" s="87"/>
      <c r="E103" s="89"/>
      <c r="F103" s="148" t="s">
        <v>333</v>
      </c>
      <c r="G103" s="149"/>
      <c r="H103" s="150"/>
      <c r="I103" s="90" t="s">
        <v>410</v>
      </c>
      <c r="J103" s="90" t="s">
        <v>334</v>
      </c>
      <c r="K103" s="147">
        <v>2465</v>
      </c>
      <c r="L103" s="147"/>
      <c r="M103" s="122">
        <v>2727</v>
      </c>
      <c r="N103" s="127"/>
    </row>
    <row r="104" spans="2:14" ht="37.5" customHeight="1" x14ac:dyDescent="0.2">
      <c r="B104" s="105"/>
      <c r="C104" s="85"/>
      <c r="D104" s="155" t="s">
        <v>411</v>
      </c>
      <c r="E104" s="155"/>
      <c r="F104" s="155"/>
      <c r="G104" s="155"/>
      <c r="H104" s="155"/>
      <c r="I104" s="86" t="s">
        <v>412</v>
      </c>
      <c r="J104" s="86"/>
      <c r="K104" s="156">
        <f>K105+K110+K114+K118+K121+K123+K125+K127+K129</f>
        <v>105263.59999999999</v>
      </c>
      <c r="L104" s="156"/>
      <c r="M104" s="156">
        <f>M105+M110+M114+M118+M121+M123+M125+M127+M129</f>
        <v>105263.59999999999</v>
      </c>
      <c r="N104" s="156"/>
    </row>
    <row r="105" spans="2:14" ht="15" customHeight="1" x14ac:dyDescent="0.2">
      <c r="B105" s="105"/>
      <c r="C105" s="85"/>
      <c r="D105" s="87"/>
      <c r="E105" s="145" t="s">
        <v>371</v>
      </c>
      <c r="F105" s="145"/>
      <c r="G105" s="145"/>
      <c r="H105" s="145"/>
      <c r="I105" s="88" t="s">
        <v>413</v>
      </c>
      <c r="J105" s="88"/>
      <c r="K105" s="146">
        <f>K106+K107+K108+K109</f>
        <v>21912.600000000002</v>
      </c>
      <c r="L105" s="146"/>
      <c r="M105" s="146">
        <f>M106+M107+M108+M109</f>
        <v>21912.600000000002</v>
      </c>
      <c r="N105" s="146"/>
    </row>
    <row r="106" spans="2:14" ht="49.5" customHeight="1" x14ac:dyDescent="0.2">
      <c r="B106" s="105"/>
      <c r="C106" s="85"/>
      <c r="D106" s="87"/>
      <c r="E106" s="89"/>
      <c r="F106" s="148" t="s">
        <v>333</v>
      </c>
      <c r="G106" s="149"/>
      <c r="H106" s="150"/>
      <c r="I106" s="90" t="s">
        <v>413</v>
      </c>
      <c r="J106" s="90" t="s">
        <v>334</v>
      </c>
      <c r="K106" s="147">
        <v>1212.2</v>
      </c>
      <c r="L106" s="147"/>
      <c r="M106" s="122">
        <v>1212.2</v>
      </c>
      <c r="N106" s="127"/>
    </row>
    <row r="107" spans="2:14" ht="15" customHeight="1" x14ac:dyDescent="0.2">
      <c r="B107" s="105"/>
      <c r="C107" s="85"/>
      <c r="D107" s="87"/>
      <c r="E107" s="89"/>
      <c r="F107" s="148" t="s">
        <v>395</v>
      </c>
      <c r="G107" s="149"/>
      <c r="H107" s="150"/>
      <c r="I107" s="90" t="s">
        <v>413</v>
      </c>
      <c r="J107" s="90" t="s">
        <v>396</v>
      </c>
      <c r="K107" s="147">
        <v>19596.400000000001</v>
      </c>
      <c r="L107" s="147"/>
      <c r="M107" s="122">
        <v>19596.400000000001</v>
      </c>
      <c r="N107" s="127"/>
    </row>
    <row r="108" spans="2:14" ht="15" customHeight="1" x14ac:dyDescent="0.2">
      <c r="B108" s="105"/>
      <c r="C108" s="85"/>
      <c r="D108" s="87"/>
      <c r="E108" s="89"/>
      <c r="F108" s="148" t="s">
        <v>303</v>
      </c>
      <c r="G108" s="149"/>
      <c r="H108" s="150"/>
      <c r="I108" s="90" t="s">
        <v>413</v>
      </c>
      <c r="J108" s="90" t="s">
        <v>304</v>
      </c>
      <c r="K108" s="147">
        <v>547.79999999999995</v>
      </c>
      <c r="L108" s="147"/>
      <c r="M108" s="122">
        <v>547.79999999999995</v>
      </c>
      <c r="N108" s="127"/>
    </row>
    <row r="109" spans="2:14" ht="37.5" customHeight="1" x14ac:dyDescent="0.2">
      <c r="B109" s="105"/>
      <c r="C109" s="85"/>
      <c r="D109" s="87"/>
      <c r="E109" s="89"/>
      <c r="F109" s="148" t="s">
        <v>379</v>
      </c>
      <c r="G109" s="149"/>
      <c r="H109" s="150"/>
      <c r="I109" s="90" t="s">
        <v>413</v>
      </c>
      <c r="J109" s="90" t="s">
        <v>380</v>
      </c>
      <c r="K109" s="147">
        <v>556.20000000000005</v>
      </c>
      <c r="L109" s="147"/>
      <c r="M109" s="122">
        <v>556.20000000000005</v>
      </c>
      <c r="N109" s="127"/>
    </row>
    <row r="110" spans="2:14" ht="84" customHeight="1" x14ac:dyDescent="0.2">
      <c r="B110" s="105"/>
      <c r="C110" s="85"/>
      <c r="D110" s="87"/>
      <c r="E110" s="145" t="s">
        <v>414</v>
      </c>
      <c r="F110" s="145"/>
      <c r="G110" s="145"/>
      <c r="H110" s="145"/>
      <c r="I110" s="88" t="s">
        <v>415</v>
      </c>
      <c r="J110" s="88"/>
      <c r="K110" s="146">
        <f>K111+K112+K113</f>
        <v>4945</v>
      </c>
      <c r="L110" s="146"/>
      <c r="M110" s="146">
        <f>M111+M112+M113</f>
        <v>4945</v>
      </c>
      <c r="N110" s="146"/>
    </row>
    <row r="111" spans="2:14" ht="20.25" customHeight="1" x14ac:dyDescent="0.2">
      <c r="B111" s="105"/>
      <c r="C111" s="85"/>
      <c r="D111" s="87"/>
      <c r="E111" s="89"/>
      <c r="F111" s="148" t="s">
        <v>416</v>
      </c>
      <c r="G111" s="149"/>
      <c r="H111" s="150"/>
      <c r="I111" s="90" t="s">
        <v>415</v>
      </c>
      <c r="J111" s="90" t="s">
        <v>417</v>
      </c>
      <c r="K111" s="147">
        <v>2424.1999999999998</v>
      </c>
      <c r="L111" s="147"/>
      <c r="M111" s="122">
        <v>2424.1999999999998</v>
      </c>
      <c r="N111" s="127"/>
    </row>
    <row r="112" spans="2:14" ht="51.75" customHeight="1" x14ac:dyDescent="0.2">
      <c r="B112" s="105"/>
      <c r="C112" s="85"/>
      <c r="D112" s="87"/>
      <c r="E112" s="89"/>
      <c r="F112" s="148" t="s">
        <v>418</v>
      </c>
      <c r="G112" s="149"/>
      <c r="H112" s="150"/>
      <c r="I112" s="90" t="s">
        <v>415</v>
      </c>
      <c r="J112" s="90" t="s">
        <v>419</v>
      </c>
      <c r="K112" s="147">
        <v>731.8</v>
      </c>
      <c r="L112" s="147"/>
      <c r="M112" s="122">
        <v>731.8</v>
      </c>
      <c r="N112" s="127"/>
    </row>
    <row r="113" spans="2:14" ht="21" customHeight="1" x14ac:dyDescent="0.2">
      <c r="B113" s="105"/>
      <c r="C113" s="85"/>
      <c r="D113" s="87"/>
      <c r="E113" s="89"/>
      <c r="F113" s="148" t="s">
        <v>731</v>
      </c>
      <c r="G113" s="149"/>
      <c r="H113" s="150"/>
      <c r="I113" s="90" t="s">
        <v>415</v>
      </c>
      <c r="J113" s="90" t="s">
        <v>296</v>
      </c>
      <c r="K113" s="147">
        <v>1789</v>
      </c>
      <c r="L113" s="147"/>
      <c r="M113" s="122">
        <v>1789</v>
      </c>
      <c r="N113" s="127"/>
    </row>
    <row r="114" spans="2:14" ht="114" customHeight="1" x14ac:dyDescent="0.2">
      <c r="B114" s="105"/>
      <c r="C114" s="85"/>
      <c r="D114" s="87"/>
      <c r="E114" s="145" t="s">
        <v>421</v>
      </c>
      <c r="F114" s="145"/>
      <c r="G114" s="145"/>
      <c r="H114" s="145"/>
      <c r="I114" s="88" t="s">
        <v>420</v>
      </c>
      <c r="J114" s="88"/>
      <c r="K114" s="146">
        <f>K115+K116+K117</f>
        <v>59643.999999999993</v>
      </c>
      <c r="L114" s="146"/>
      <c r="M114" s="146">
        <f>M115+M116+M117</f>
        <v>59643.999999999993</v>
      </c>
      <c r="N114" s="146"/>
    </row>
    <row r="115" spans="2:14" ht="15" customHeight="1" x14ac:dyDescent="0.2">
      <c r="B115" s="105"/>
      <c r="C115" s="85"/>
      <c r="D115" s="87"/>
      <c r="E115" s="89"/>
      <c r="F115" s="148" t="s">
        <v>395</v>
      </c>
      <c r="G115" s="149"/>
      <c r="H115" s="150"/>
      <c r="I115" s="90" t="s">
        <v>420</v>
      </c>
      <c r="J115" s="90" t="s">
        <v>396</v>
      </c>
      <c r="K115" s="147">
        <v>56284.2</v>
      </c>
      <c r="L115" s="147"/>
      <c r="M115" s="122">
        <v>56284.2</v>
      </c>
      <c r="N115" s="127"/>
    </row>
    <row r="116" spans="2:14" ht="15" customHeight="1" x14ac:dyDescent="0.2">
      <c r="B116" s="105"/>
      <c r="C116" s="85"/>
      <c r="D116" s="87"/>
      <c r="E116" s="89"/>
      <c r="F116" s="148" t="s">
        <v>303</v>
      </c>
      <c r="G116" s="149"/>
      <c r="H116" s="150"/>
      <c r="I116" s="90" t="s">
        <v>420</v>
      </c>
      <c r="J116" s="90" t="s">
        <v>304</v>
      </c>
      <c r="K116" s="147">
        <v>2340.1999999999998</v>
      </c>
      <c r="L116" s="147"/>
      <c r="M116" s="122">
        <v>2340.1999999999998</v>
      </c>
      <c r="N116" s="127"/>
    </row>
    <row r="117" spans="2:14" ht="41.25" customHeight="1" x14ac:dyDescent="0.2">
      <c r="B117" s="105"/>
      <c r="C117" s="85"/>
      <c r="D117" s="87"/>
      <c r="E117" s="89"/>
      <c r="F117" s="148" t="s">
        <v>379</v>
      </c>
      <c r="G117" s="149"/>
      <c r="H117" s="150"/>
      <c r="I117" s="90" t="s">
        <v>420</v>
      </c>
      <c r="J117" s="90" t="s">
        <v>380</v>
      </c>
      <c r="K117" s="147">
        <v>1019.6</v>
      </c>
      <c r="L117" s="147"/>
      <c r="M117" s="122">
        <v>1019.6</v>
      </c>
      <c r="N117" s="127"/>
    </row>
    <row r="118" spans="2:14" ht="118.5" customHeight="1" x14ac:dyDescent="0.2">
      <c r="B118" s="105"/>
      <c r="C118" s="85"/>
      <c r="D118" s="87"/>
      <c r="E118" s="145" t="s">
        <v>421</v>
      </c>
      <c r="F118" s="145"/>
      <c r="G118" s="145"/>
      <c r="H118" s="145"/>
      <c r="I118" s="88" t="s">
        <v>422</v>
      </c>
      <c r="J118" s="88"/>
      <c r="K118" s="146">
        <f>K119+K120</f>
        <v>1696</v>
      </c>
      <c r="L118" s="146"/>
      <c r="M118" s="146">
        <f>M119+M120</f>
        <v>1696</v>
      </c>
      <c r="N118" s="146"/>
    </row>
    <row r="119" spans="2:14" ht="15" customHeight="1" x14ac:dyDescent="0.2">
      <c r="B119" s="105"/>
      <c r="C119" s="85"/>
      <c r="D119" s="87"/>
      <c r="E119" s="89"/>
      <c r="F119" s="148" t="s">
        <v>395</v>
      </c>
      <c r="G119" s="149"/>
      <c r="H119" s="150"/>
      <c r="I119" s="90" t="s">
        <v>422</v>
      </c>
      <c r="J119" s="90" t="s">
        <v>396</v>
      </c>
      <c r="K119" s="147">
        <v>1690.3</v>
      </c>
      <c r="L119" s="147"/>
      <c r="M119" s="122">
        <v>1690.3</v>
      </c>
      <c r="N119" s="127"/>
    </row>
    <row r="120" spans="2:14" ht="15" customHeight="1" x14ac:dyDescent="0.2">
      <c r="B120" s="105"/>
      <c r="C120" s="85"/>
      <c r="D120" s="87"/>
      <c r="E120" s="89"/>
      <c r="F120" s="148" t="s">
        <v>303</v>
      </c>
      <c r="G120" s="149"/>
      <c r="H120" s="150"/>
      <c r="I120" s="90" t="s">
        <v>422</v>
      </c>
      <c r="J120" s="90" t="s">
        <v>304</v>
      </c>
      <c r="K120" s="147">
        <v>5.7</v>
      </c>
      <c r="L120" s="147"/>
      <c r="M120" s="122">
        <v>5.7</v>
      </c>
      <c r="N120" s="127"/>
    </row>
    <row r="121" spans="2:14" ht="52.5" customHeight="1" x14ac:dyDescent="0.2">
      <c r="B121" s="105"/>
      <c r="C121" s="85"/>
      <c r="D121" s="87"/>
      <c r="E121" s="89"/>
      <c r="F121" s="116"/>
      <c r="G121" s="159" t="s">
        <v>722</v>
      </c>
      <c r="H121" s="160"/>
      <c r="I121" s="118" t="s">
        <v>721</v>
      </c>
      <c r="J121" s="90"/>
      <c r="K121" s="161">
        <f>K122</f>
        <v>1680</v>
      </c>
      <c r="L121" s="162"/>
      <c r="M121" s="147">
        <f>M122</f>
        <v>1680</v>
      </c>
      <c r="N121" s="147"/>
    </row>
    <row r="122" spans="2:14" ht="21.75" customHeight="1" x14ac:dyDescent="0.2">
      <c r="B122" s="105"/>
      <c r="C122" s="85"/>
      <c r="D122" s="87"/>
      <c r="E122" s="89"/>
      <c r="F122" s="116"/>
      <c r="G122" s="159" t="s">
        <v>731</v>
      </c>
      <c r="H122" s="160"/>
      <c r="I122" s="118" t="s">
        <v>721</v>
      </c>
      <c r="J122" s="90">
        <v>244</v>
      </c>
      <c r="K122" s="161">
        <v>1680</v>
      </c>
      <c r="L122" s="162"/>
      <c r="M122" s="122">
        <v>1680</v>
      </c>
      <c r="N122" s="127"/>
    </row>
    <row r="123" spans="2:14" ht="46.5" customHeight="1" x14ac:dyDescent="0.2">
      <c r="B123" s="105"/>
      <c r="C123" s="85"/>
      <c r="D123" s="87"/>
      <c r="E123" s="145" t="s">
        <v>423</v>
      </c>
      <c r="F123" s="145"/>
      <c r="G123" s="145"/>
      <c r="H123" s="145"/>
      <c r="I123" s="88" t="s">
        <v>424</v>
      </c>
      <c r="J123" s="88"/>
      <c r="K123" s="146">
        <f>K124</f>
        <v>9043</v>
      </c>
      <c r="L123" s="146"/>
      <c r="M123" s="146">
        <f>M124</f>
        <v>9043</v>
      </c>
      <c r="N123" s="146"/>
    </row>
    <row r="124" spans="2:14" ht="49.5" customHeight="1" x14ac:dyDescent="0.2">
      <c r="B124" s="105"/>
      <c r="C124" s="85"/>
      <c r="D124" s="87"/>
      <c r="E124" s="89"/>
      <c r="F124" s="148" t="s">
        <v>333</v>
      </c>
      <c r="G124" s="149"/>
      <c r="H124" s="150"/>
      <c r="I124" s="90" t="s">
        <v>424</v>
      </c>
      <c r="J124" s="90" t="s">
        <v>334</v>
      </c>
      <c r="K124" s="147">
        <v>9043</v>
      </c>
      <c r="L124" s="147"/>
      <c r="M124" s="122">
        <v>9043</v>
      </c>
      <c r="N124" s="127"/>
    </row>
    <row r="125" spans="2:14" ht="54.75" customHeight="1" x14ac:dyDescent="0.2">
      <c r="B125" s="105"/>
      <c r="C125" s="85"/>
      <c r="D125" s="87"/>
      <c r="E125" s="145" t="s">
        <v>425</v>
      </c>
      <c r="F125" s="145"/>
      <c r="G125" s="145"/>
      <c r="H125" s="145"/>
      <c r="I125" s="88" t="s">
        <v>426</v>
      </c>
      <c r="J125" s="88"/>
      <c r="K125" s="146">
        <f>K126</f>
        <v>360</v>
      </c>
      <c r="L125" s="146"/>
      <c r="M125" s="146">
        <f>M126</f>
        <v>360</v>
      </c>
      <c r="N125" s="146"/>
    </row>
    <row r="126" spans="2:14" ht="19.5" customHeight="1" x14ac:dyDescent="0.2">
      <c r="B126" s="105"/>
      <c r="C126" s="85"/>
      <c r="D126" s="87"/>
      <c r="E126" s="89"/>
      <c r="F126" s="148" t="s">
        <v>731</v>
      </c>
      <c r="G126" s="149"/>
      <c r="H126" s="150"/>
      <c r="I126" s="90" t="s">
        <v>426</v>
      </c>
      <c r="J126" s="90" t="s">
        <v>296</v>
      </c>
      <c r="K126" s="147">
        <v>360</v>
      </c>
      <c r="L126" s="147"/>
      <c r="M126" s="122">
        <v>360</v>
      </c>
      <c r="N126" s="127"/>
    </row>
    <row r="127" spans="2:14" ht="47.25" customHeight="1" x14ac:dyDescent="0.2">
      <c r="B127" s="105"/>
      <c r="C127" s="85"/>
      <c r="D127" s="87"/>
      <c r="E127" s="145" t="s">
        <v>427</v>
      </c>
      <c r="F127" s="145"/>
      <c r="G127" s="145"/>
      <c r="H127" s="145"/>
      <c r="I127" s="88" t="s">
        <v>428</v>
      </c>
      <c r="J127" s="88"/>
      <c r="K127" s="146">
        <f>K128</f>
        <v>5483</v>
      </c>
      <c r="L127" s="146"/>
      <c r="M127" s="146">
        <f>M128</f>
        <v>5483</v>
      </c>
      <c r="N127" s="146"/>
    </row>
    <row r="128" spans="2:14" ht="50.25" customHeight="1" x14ac:dyDescent="0.2">
      <c r="B128" s="105"/>
      <c r="C128" s="85"/>
      <c r="D128" s="87"/>
      <c r="E128" s="89"/>
      <c r="F128" s="148" t="s">
        <v>333</v>
      </c>
      <c r="G128" s="149"/>
      <c r="H128" s="150"/>
      <c r="I128" s="90" t="s">
        <v>428</v>
      </c>
      <c r="J128" s="90" t="s">
        <v>334</v>
      </c>
      <c r="K128" s="147">
        <v>5483</v>
      </c>
      <c r="L128" s="147"/>
      <c r="M128" s="122">
        <v>5483</v>
      </c>
      <c r="N128" s="127"/>
    </row>
    <row r="129" spans="2:14" ht="65.25" customHeight="1" x14ac:dyDescent="0.2">
      <c r="B129" s="105"/>
      <c r="C129" s="85"/>
      <c r="D129" s="87"/>
      <c r="E129" s="145" t="s">
        <v>429</v>
      </c>
      <c r="F129" s="145"/>
      <c r="G129" s="145"/>
      <c r="H129" s="145"/>
      <c r="I129" s="88" t="s">
        <v>430</v>
      </c>
      <c r="J129" s="88"/>
      <c r="K129" s="146">
        <f>K130</f>
        <v>500</v>
      </c>
      <c r="L129" s="146"/>
      <c r="M129" s="146">
        <f>M130</f>
        <v>500</v>
      </c>
      <c r="N129" s="146"/>
    </row>
    <row r="130" spans="2:14" ht="22.5" customHeight="1" x14ac:dyDescent="0.2">
      <c r="B130" s="105"/>
      <c r="C130" s="85"/>
      <c r="D130" s="87"/>
      <c r="E130" s="89"/>
      <c r="F130" s="148" t="s">
        <v>395</v>
      </c>
      <c r="G130" s="149"/>
      <c r="H130" s="150"/>
      <c r="I130" s="90" t="s">
        <v>430</v>
      </c>
      <c r="J130" s="90" t="s">
        <v>396</v>
      </c>
      <c r="K130" s="147">
        <v>500</v>
      </c>
      <c r="L130" s="147"/>
      <c r="M130" s="122">
        <v>500</v>
      </c>
      <c r="N130" s="127"/>
    </row>
    <row r="131" spans="2:14" ht="71.25" customHeight="1" x14ac:dyDescent="0.2">
      <c r="B131" s="105"/>
      <c r="C131" s="85"/>
      <c r="D131" s="155" t="s">
        <v>431</v>
      </c>
      <c r="E131" s="155"/>
      <c r="F131" s="155"/>
      <c r="G131" s="155"/>
      <c r="H131" s="155"/>
      <c r="I131" s="86" t="s">
        <v>432</v>
      </c>
      <c r="J131" s="86"/>
      <c r="K131" s="156">
        <f>K132</f>
        <v>3000</v>
      </c>
      <c r="L131" s="156"/>
      <c r="M131" s="156">
        <f>M132</f>
        <v>3000</v>
      </c>
      <c r="N131" s="156"/>
    </row>
    <row r="132" spans="2:14" ht="48.75" customHeight="1" x14ac:dyDescent="0.2">
      <c r="B132" s="105"/>
      <c r="C132" s="85"/>
      <c r="D132" s="87"/>
      <c r="E132" s="145" t="s">
        <v>433</v>
      </c>
      <c r="F132" s="145"/>
      <c r="G132" s="145"/>
      <c r="H132" s="145"/>
      <c r="I132" s="88" t="s">
        <v>434</v>
      </c>
      <c r="J132" s="88"/>
      <c r="K132" s="146">
        <f>K133</f>
        <v>3000</v>
      </c>
      <c r="L132" s="146"/>
      <c r="M132" s="146">
        <f>M133</f>
        <v>3000</v>
      </c>
      <c r="N132" s="146"/>
    </row>
    <row r="133" spans="2:14" ht="15" customHeight="1" x14ac:dyDescent="0.2">
      <c r="B133" s="105"/>
      <c r="C133" s="85"/>
      <c r="D133" s="87"/>
      <c r="E133" s="89"/>
      <c r="F133" s="148" t="s">
        <v>731</v>
      </c>
      <c r="G133" s="149"/>
      <c r="H133" s="150"/>
      <c r="I133" s="90" t="s">
        <v>434</v>
      </c>
      <c r="J133" s="90" t="s">
        <v>296</v>
      </c>
      <c r="K133" s="147">
        <v>3000</v>
      </c>
      <c r="L133" s="147"/>
      <c r="M133" s="122">
        <v>3000</v>
      </c>
      <c r="N133" s="127"/>
    </row>
    <row r="134" spans="2:14" ht="50.25" customHeight="1" x14ac:dyDescent="0.2">
      <c r="B134" s="105"/>
      <c r="C134" s="85"/>
      <c r="D134" s="155" t="s">
        <v>435</v>
      </c>
      <c r="E134" s="155"/>
      <c r="F134" s="155"/>
      <c r="G134" s="155"/>
      <c r="H134" s="155"/>
      <c r="I134" s="86" t="s">
        <v>436</v>
      </c>
      <c r="J134" s="86"/>
      <c r="K134" s="156">
        <f>K135+K137</f>
        <v>584165</v>
      </c>
      <c r="L134" s="156"/>
      <c r="M134" s="156">
        <f>M135+M137</f>
        <v>564392.9</v>
      </c>
      <c r="N134" s="156"/>
    </row>
    <row r="135" spans="2:14" ht="45.75" customHeight="1" x14ac:dyDescent="0.2">
      <c r="B135" s="105"/>
      <c r="C135" s="85"/>
      <c r="D135" s="87"/>
      <c r="E135" s="145" t="s">
        <v>439</v>
      </c>
      <c r="F135" s="145"/>
      <c r="G135" s="145"/>
      <c r="H135" s="145"/>
      <c r="I135" s="88" t="s">
        <v>440</v>
      </c>
      <c r="J135" s="88"/>
      <c r="K135" s="146">
        <f>K136</f>
        <v>554956.69999999995</v>
      </c>
      <c r="L135" s="146"/>
      <c r="M135" s="146">
        <f>M136</f>
        <v>536345.4</v>
      </c>
      <c r="N135" s="146"/>
    </row>
    <row r="136" spans="2:14" ht="35.25" customHeight="1" x14ac:dyDescent="0.2">
      <c r="B136" s="105"/>
      <c r="C136" s="85"/>
      <c r="D136" s="87"/>
      <c r="E136" s="89"/>
      <c r="F136" s="148" t="s">
        <v>441</v>
      </c>
      <c r="G136" s="149"/>
      <c r="H136" s="150"/>
      <c r="I136" s="90" t="s">
        <v>440</v>
      </c>
      <c r="J136" s="90" t="s">
        <v>442</v>
      </c>
      <c r="K136" s="147">
        <v>554956.69999999995</v>
      </c>
      <c r="L136" s="147"/>
      <c r="M136" s="122">
        <v>536345.4</v>
      </c>
      <c r="N136" s="127"/>
    </row>
    <row r="137" spans="2:14" ht="47.25" customHeight="1" x14ac:dyDescent="0.2">
      <c r="B137" s="105"/>
      <c r="C137" s="85"/>
      <c r="D137" s="87"/>
      <c r="E137" s="145" t="s">
        <v>443</v>
      </c>
      <c r="F137" s="145"/>
      <c r="G137" s="145"/>
      <c r="H137" s="145"/>
      <c r="I137" s="88" t="s">
        <v>444</v>
      </c>
      <c r="J137" s="88"/>
      <c r="K137" s="146">
        <f>K138</f>
        <v>29208.3</v>
      </c>
      <c r="L137" s="146"/>
      <c r="M137" s="146">
        <f>M138</f>
        <v>28047.5</v>
      </c>
      <c r="N137" s="146"/>
    </row>
    <row r="138" spans="2:14" ht="35.25" customHeight="1" x14ac:dyDescent="0.2">
      <c r="B138" s="105"/>
      <c r="C138" s="85"/>
      <c r="D138" s="87"/>
      <c r="E138" s="89"/>
      <c r="F138" s="148" t="s">
        <v>441</v>
      </c>
      <c r="G138" s="149"/>
      <c r="H138" s="150"/>
      <c r="I138" s="90" t="s">
        <v>444</v>
      </c>
      <c r="J138" s="90" t="s">
        <v>442</v>
      </c>
      <c r="K138" s="147">
        <v>29208.3</v>
      </c>
      <c r="L138" s="147"/>
      <c r="M138" s="128">
        <v>28047.5</v>
      </c>
      <c r="N138" s="127"/>
    </row>
    <row r="139" spans="2:14" ht="36" customHeight="1" x14ac:dyDescent="0.2">
      <c r="B139" s="105"/>
      <c r="C139" s="157" t="s">
        <v>0</v>
      </c>
      <c r="D139" s="157"/>
      <c r="E139" s="157"/>
      <c r="F139" s="157"/>
      <c r="G139" s="157"/>
      <c r="H139" s="157"/>
      <c r="I139" s="84" t="s">
        <v>1</v>
      </c>
      <c r="J139" s="84"/>
      <c r="K139" s="158">
        <f>K140+K150+K153+K158</f>
        <v>291763.69999999995</v>
      </c>
      <c r="L139" s="158"/>
      <c r="M139" s="158">
        <f>M140+M150+M153+M158</f>
        <v>130950.50000000001</v>
      </c>
      <c r="N139" s="158"/>
    </row>
    <row r="140" spans="2:14" ht="35.25" customHeight="1" x14ac:dyDescent="0.2">
      <c r="B140" s="105"/>
      <c r="C140" s="85"/>
      <c r="D140" s="155" t="s">
        <v>2</v>
      </c>
      <c r="E140" s="155"/>
      <c r="F140" s="155"/>
      <c r="G140" s="155"/>
      <c r="H140" s="155"/>
      <c r="I140" s="86" t="s">
        <v>3</v>
      </c>
      <c r="J140" s="86"/>
      <c r="K140" s="156">
        <f>K141+K144+K147</f>
        <v>129694.79999999999</v>
      </c>
      <c r="L140" s="156"/>
      <c r="M140" s="156">
        <f>M141+M144+M147</f>
        <v>130133.50000000001</v>
      </c>
      <c r="N140" s="156"/>
    </row>
    <row r="141" spans="2:14" ht="32.25" customHeight="1" x14ac:dyDescent="0.2">
      <c r="B141" s="105"/>
      <c r="C141" s="85"/>
      <c r="D141" s="87"/>
      <c r="E141" s="145" t="s">
        <v>4</v>
      </c>
      <c r="F141" s="145"/>
      <c r="G141" s="145"/>
      <c r="H141" s="145"/>
      <c r="I141" s="88" t="s">
        <v>5</v>
      </c>
      <c r="J141" s="88"/>
      <c r="K141" s="146">
        <f>K142+K143</f>
        <v>12151.1</v>
      </c>
      <c r="L141" s="146"/>
      <c r="M141" s="146">
        <f>M142+M143</f>
        <v>12208.3</v>
      </c>
      <c r="N141" s="146"/>
    </row>
    <row r="142" spans="2:14" ht="54" customHeight="1" x14ac:dyDescent="0.2">
      <c r="B142" s="105"/>
      <c r="C142" s="85"/>
      <c r="D142" s="87"/>
      <c r="E142" s="89"/>
      <c r="F142" s="148" t="s">
        <v>333</v>
      </c>
      <c r="G142" s="149"/>
      <c r="H142" s="150"/>
      <c r="I142" s="90" t="s">
        <v>5</v>
      </c>
      <c r="J142" s="90" t="s">
        <v>334</v>
      </c>
      <c r="K142" s="147">
        <v>12126.1</v>
      </c>
      <c r="L142" s="147"/>
      <c r="M142" s="122">
        <v>12183.3</v>
      </c>
      <c r="N142" s="127"/>
    </row>
    <row r="143" spans="2:14" ht="15" customHeight="1" x14ac:dyDescent="0.2">
      <c r="B143" s="105"/>
      <c r="C143" s="85"/>
      <c r="D143" s="87"/>
      <c r="E143" s="89"/>
      <c r="F143" s="148" t="s">
        <v>395</v>
      </c>
      <c r="G143" s="149"/>
      <c r="H143" s="150"/>
      <c r="I143" s="90" t="s">
        <v>5</v>
      </c>
      <c r="J143" s="90" t="s">
        <v>396</v>
      </c>
      <c r="K143" s="147">
        <v>25</v>
      </c>
      <c r="L143" s="147"/>
      <c r="M143" s="122">
        <v>25</v>
      </c>
      <c r="N143" s="127"/>
    </row>
    <row r="144" spans="2:14" ht="31.5" customHeight="1" x14ac:dyDescent="0.2">
      <c r="B144" s="105"/>
      <c r="C144" s="85"/>
      <c r="D144" s="87"/>
      <c r="E144" s="145" t="s">
        <v>6</v>
      </c>
      <c r="F144" s="145"/>
      <c r="G144" s="145"/>
      <c r="H144" s="145"/>
      <c r="I144" s="88" t="s">
        <v>7</v>
      </c>
      <c r="J144" s="88"/>
      <c r="K144" s="146">
        <f>K145+K146</f>
        <v>35498.699999999997</v>
      </c>
      <c r="L144" s="146"/>
      <c r="M144" s="146">
        <f>M145+M146</f>
        <v>35594.300000000003</v>
      </c>
      <c r="N144" s="146"/>
    </row>
    <row r="145" spans="2:14" ht="54" customHeight="1" x14ac:dyDescent="0.2">
      <c r="B145" s="105"/>
      <c r="C145" s="85"/>
      <c r="D145" s="87"/>
      <c r="E145" s="89"/>
      <c r="F145" s="148" t="s">
        <v>333</v>
      </c>
      <c r="G145" s="149"/>
      <c r="H145" s="150"/>
      <c r="I145" s="90" t="s">
        <v>7</v>
      </c>
      <c r="J145" s="90" t="s">
        <v>334</v>
      </c>
      <c r="K145" s="147">
        <v>35473.699999999997</v>
      </c>
      <c r="L145" s="147"/>
      <c r="M145" s="122">
        <v>35569.300000000003</v>
      </c>
      <c r="N145" s="127"/>
    </row>
    <row r="146" spans="2:14" ht="15" customHeight="1" x14ac:dyDescent="0.2">
      <c r="B146" s="105"/>
      <c r="C146" s="85"/>
      <c r="D146" s="87"/>
      <c r="E146" s="89"/>
      <c r="F146" s="148" t="s">
        <v>395</v>
      </c>
      <c r="G146" s="149"/>
      <c r="H146" s="150"/>
      <c r="I146" s="90" t="s">
        <v>7</v>
      </c>
      <c r="J146" s="90" t="s">
        <v>396</v>
      </c>
      <c r="K146" s="147">
        <v>25</v>
      </c>
      <c r="L146" s="147"/>
      <c r="M146" s="122">
        <v>25</v>
      </c>
      <c r="N146" s="127"/>
    </row>
    <row r="147" spans="2:14" ht="39.75" customHeight="1" x14ac:dyDescent="0.2">
      <c r="B147" s="105"/>
      <c r="C147" s="85"/>
      <c r="D147" s="87"/>
      <c r="E147" s="145" t="s">
        <v>8</v>
      </c>
      <c r="F147" s="145"/>
      <c r="G147" s="145"/>
      <c r="H147" s="145"/>
      <c r="I147" s="88" t="s">
        <v>9</v>
      </c>
      <c r="J147" s="88"/>
      <c r="K147" s="146">
        <f>K148+K149</f>
        <v>82045</v>
      </c>
      <c r="L147" s="146"/>
      <c r="M147" s="146">
        <f>M148+M149</f>
        <v>82330.900000000009</v>
      </c>
      <c r="N147" s="146"/>
    </row>
    <row r="148" spans="2:14" ht="51" customHeight="1" x14ac:dyDescent="0.2">
      <c r="B148" s="105"/>
      <c r="C148" s="85"/>
      <c r="D148" s="87"/>
      <c r="E148" s="89"/>
      <c r="F148" s="148" t="s">
        <v>333</v>
      </c>
      <c r="G148" s="149"/>
      <c r="H148" s="150"/>
      <c r="I148" s="90" t="s">
        <v>9</v>
      </c>
      <c r="J148" s="90" t="s">
        <v>334</v>
      </c>
      <c r="K148" s="147">
        <v>16233.1</v>
      </c>
      <c r="L148" s="147"/>
      <c r="M148" s="122">
        <v>16254.6</v>
      </c>
      <c r="N148" s="127"/>
    </row>
    <row r="149" spans="2:14" ht="54.75" customHeight="1" x14ac:dyDescent="0.2">
      <c r="B149" s="105"/>
      <c r="C149" s="85"/>
      <c r="D149" s="87"/>
      <c r="E149" s="89"/>
      <c r="F149" s="148" t="s">
        <v>325</v>
      </c>
      <c r="G149" s="149"/>
      <c r="H149" s="150"/>
      <c r="I149" s="90" t="s">
        <v>9</v>
      </c>
      <c r="J149" s="90" t="s">
        <v>326</v>
      </c>
      <c r="K149" s="147">
        <v>65811.899999999994</v>
      </c>
      <c r="L149" s="147"/>
      <c r="M149" s="122">
        <v>66076.3</v>
      </c>
      <c r="N149" s="127"/>
    </row>
    <row r="150" spans="2:14" ht="53.25" customHeight="1" x14ac:dyDescent="0.2">
      <c r="B150" s="105"/>
      <c r="C150" s="85"/>
      <c r="D150" s="155" t="s">
        <v>10</v>
      </c>
      <c r="E150" s="155"/>
      <c r="F150" s="155"/>
      <c r="G150" s="155"/>
      <c r="H150" s="155"/>
      <c r="I150" s="86" t="s">
        <v>11</v>
      </c>
      <c r="J150" s="86"/>
      <c r="K150" s="156">
        <f>K151</f>
        <v>550</v>
      </c>
      <c r="L150" s="156"/>
      <c r="M150" s="156">
        <f>M151</f>
        <v>550</v>
      </c>
      <c r="N150" s="156"/>
    </row>
    <row r="151" spans="2:14" ht="26.25" customHeight="1" x14ac:dyDescent="0.2">
      <c r="B151" s="105"/>
      <c r="C151" s="85"/>
      <c r="D151" s="87"/>
      <c r="E151" s="145" t="s">
        <v>12</v>
      </c>
      <c r="F151" s="145"/>
      <c r="G151" s="145"/>
      <c r="H151" s="145"/>
      <c r="I151" s="88" t="s">
        <v>13</v>
      </c>
      <c r="J151" s="88"/>
      <c r="K151" s="146">
        <f>K152</f>
        <v>550</v>
      </c>
      <c r="L151" s="146"/>
      <c r="M151" s="146">
        <f>M152</f>
        <v>550</v>
      </c>
      <c r="N151" s="146"/>
    </row>
    <row r="152" spans="2:14" ht="20.25" customHeight="1" x14ac:dyDescent="0.2">
      <c r="B152" s="105"/>
      <c r="C152" s="85"/>
      <c r="D152" s="87"/>
      <c r="E152" s="89"/>
      <c r="F152" s="148" t="s">
        <v>731</v>
      </c>
      <c r="G152" s="149"/>
      <c r="H152" s="150"/>
      <c r="I152" s="90" t="s">
        <v>13</v>
      </c>
      <c r="J152" s="90" t="s">
        <v>296</v>
      </c>
      <c r="K152" s="147">
        <v>550</v>
      </c>
      <c r="L152" s="147"/>
      <c r="M152" s="122">
        <v>550</v>
      </c>
      <c r="N152" s="127"/>
    </row>
    <row r="153" spans="2:14" ht="37.5" customHeight="1" x14ac:dyDescent="0.2">
      <c r="B153" s="105"/>
      <c r="C153" s="85"/>
      <c r="D153" s="155" t="s">
        <v>14</v>
      </c>
      <c r="E153" s="155"/>
      <c r="F153" s="155"/>
      <c r="G153" s="155"/>
      <c r="H153" s="155"/>
      <c r="I153" s="86" t="s">
        <v>15</v>
      </c>
      <c r="J153" s="86"/>
      <c r="K153" s="156">
        <f>K154+K156</f>
        <v>160034.9</v>
      </c>
      <c r="L153" s="156"/>
      <c r="M153" s="123">
        <v>0</v>
      </c>
      <c r="N153" s="127"/>
    </row>
    <row r="154" spans="2:14" ht="22.5" customHeight="1" x14ac:dyDescent="0.2">
      <c r="B154" s="105"/>
      <c r="C154" s="85"/>
      <c r="D154" s="87"/>
      <c r="E154" s="145" t="s">
        <v>16</v>
      </c>
      <c r="F154" s="145"/>
      <c r="G154" s="145"/>
      <c r="H154" s="145"/>
      <c r="I154" s="88" t="s">
        <v>17</v>
      </c>
      <c r="J154" s="88"/>
      <c r="K154" s="146">
        <f>K155</f>
        <v>131194.5</v>
      </c>
      <c r="L154" s="146"/>
      <c r="M154" s="121">
        <v>0</v>
      </c>
      <c r="N154" s="127"/>
    </row>
    <row r="155" spans="2:14" ht="38.25" customHeight="1" x14ac:dyDescent="0.2">
      <c r="B155" s="105"/>
      <c r="C155" s="85"/>
      <c r="D155" s="87"/>
      <c r="E155" s="89"/>
      <c r="F155" s="148" t="s">
        <v>437</v>
      </c>
      <c r="G155" s="149"/>
      <c r="H155" s="150"/>
      <c r="I155" s="90" t="s">
        <v>17</v>
      </c>
      <c r="J155" s="90" t="s">
        <v>438</v>
      </c>
      <c r="K155" s="147">
        <v>131194.5</v>
      </c>
      <c r="L155" s="147"/>
      <c r="M155" s="122">
        <v>0</v>
      </c>
      <c r="N155" s="127"/>
    </row>
    <row r="156" spans="2:14" ht="30.75" customHeight="1" x14ac:dyDescent="0.2">
      <c r="B156" s="105"/>
      <c r="C156" s="85"/>
      <c r="D156" s="87"/>
      <c r="E156" s="145" t="s">
        <v>18</v>
      </c>
      <c r="F156" s="145"/>
      <c r="G156" s="145"/>
      <c r="H156" s="145"/>
      <c r="I156" s="88" t="s">
        <v>19</v>
      </c>
      <c r="J156" s="88"/>
      <c r="K156" s="146">
        <f>K157</f>
        <v>28840.400000000001</v>
      </c>
      <c r="L156" s="146"/>
      <c r="M156" s="121">
        <v>0</v>
      </c>
      <c r="N156" s="127"/>
    </row>
    <row r="157" spans="2:14" ht="54" customHeight="1" x14ac:dyDescent="0.2">
      <c r="B157" s="105"/>
      <c r="C157" s="85"/>
      <c r="D157" s="87"/>
      <c r="E157" s="89"/>
      <c r="F157" s="148" t="s">
        <v>437</v>
      </c>
      <c r="G157" s="149"/>
      <c r="H157" s="150"/>
      <c r="I157" s="90" t="s">
        <v>19</v>
      </c>
      <c r="J157" s="90" t="s">
        <v>438</v>
      </c>
      <c r="K157" s="147">
        <v>28840.400000000001</v>
      </c>
      <c r="L157" s="147"/>
      <c r="M157" s="122">
        <v>0</v>
      </c>
      <c r="N157" s="127"/>
    </row>
    <row r="158" spans="2:14" ht="36" customHeight="1" x14ac:dyDescent="0.2">
      <c r="B158" s="105"/>
      <c r="C158" s="85"/>
      <c r="D158" s="155" t="s">
        <v>707</v>
      </c>
      <c r="E158" s="155"/>
      <c r="F158" s="155"/>
      <c r="G158" s="155"/>
      <c r="H158" s="155"/>
      <c r="I158" s="86" t="s">
        <v>20</v>
      </c>
      <c r="J158" s="86"/>
      <c r="K158" s="156">
        <f>K159</f>
        <v>1484</v>
      </c>
      <c r="L158" s="156"/>
      <c r="M158" s="156">
        <f>M159</f>
        <v>267</v>
      </c>
      <c r="N158" s="156"/>
    </row>
    <row r="159" spans="2:14" ht="114" customHeight="1" x14ac:dyDescent="0.2">
      <c r="B159" s="105"/>
      <c r="C159" s="85"/>
      <c r="D159" s="87"/>
      <c r="E159" s="145" t="s">
        <v>21</v>
      </c>
      <c r="F159" s="145"/>
      <c r="G159" s="145"/>
      <c r="H159" s="145"/>
      <c r="I159" s="88" t="s">
        <v>22</v>
      </c>
      <c r="J159" s="88"/>
      <c r="K159" s="146">
        <f>K160</f>
        <v>1484</v>
      </c>
      <c r="L159" s="146"/>
      <c r="M159" s="146">
        <f>M160</f>
        <v>267</v>
      </c>
      <c r="N159" s="146"/>
    </row>
    <row r="160" spans="2:14" ht="34.5" customHeight="1" x14ac:dyDescent="0.2">
      <c r="B160" s="105"/>
      <c r="C160" s="85"/>
      <c r="D160" s="87"/>
      <c r="E160" s="89"/>
      <c r="F160" s="148" t="s">
        <v>383</v>
      </c>
      <c r="G160" s="149"/>
      <c r="H160" s="150"/>
      <c r="I160" s="90" t="s">
        <v>22</v>
      </c>
      <c r="J160" s="90" t="s">
        <v>384</v>
      </c>
      <c r="K160" s="147">
        <v>1484</v>
      </c>
      <c r="L160" s="147"/>
      <c r="M160" s="122">
        <v>267</v>
      </c>
      <c r="N160" s="127"/>
    </row>
    <row r="161" spans="2:14" ht="15" customHeight="1" x14ac:dyDescent="0.2">
      <c r="B161" s="105"/>
      <c r="C161" s="157" t="s">
        <v>347</v>
      </c>
      <c r="D161" s="157"/>
      <c r="E161" s="157"/>
      <c r="F161" s="157"/>
      <c r="G161" s="157"/>
      <c r="H161" s="157"/>
      <c r="I161" s="84" t="s">
        <v>23</v>
      </c>
      <c r="J161" s="84"/>
      <c r="K161" s="158">
        <f>K162+K170</f>
        <v>121282.4</v>
      </c>
      <c r="L161" s="158"/>
      <c r="M161" s="158">
        <f>M162+M170</f>
        <v>122066.41</v>
      </c>
      <c r="N161" s="158"/>
    </row>
    <row r="162" spans="2:14" ht="36" customHeight="1" x14ac:dyDescent="0.2">
      <c r="B162" s="105"/>
      <c r="C162" s="85"/>
      <c r="D162" s="155" t="s">
        <v>24</v>
      </c>
      <c r="E162" s="155"/>
      <c r="F162" s="155"/>
      <c r="G162" s="155"/>
      <c r="H162" s="155"/>
      <c r="I162" s="86" t="s">
        <v>25</v>
      </c>
      <c r="J162" s="86"/>
      <c r="K162" s="156">
        <f>K163</f>
        <v>15600.000000000002</v>
      </c>
      <c r="L162" s="156"/>
      <c r="M162" s="156">
        <f>M163</f>
        <v>15600.010000000002</v>
      </c>
      <c r="N162" s="156"/>
    </row>
    <row r="163" spans="2:14" ht="21" customHeight="1" x14ac:dyDescent="0.2">
      <c r="B163" s="105"/>
      <c r="C163" s="85"/>
      <c r="D163" s="87"/>
      <c r="E163" s="145" t="s">
        <v>26</v>
      </c>
      <c r="F163" s="145"/>
      <c r="G163" s="145"/>
      <c r="H163" s="145"/>
      <c r="I163" s="88" t="s">
        <v>27</v>
      </c>
      <c r="J163" s="88"/>
      <c r="K163" s="146">
        <f>K164+K165+K166+K167+K168+K169</f>
        <v>15600.000000000002</v>
      </c>
      <c r="L163" s="146"/>
      <c r="M163" s="146">
        <f>M164+M165+M166+M167+M168+M169</f>
        <v>15600.010000000002</v>
      </c>
      <c r="N163" s="146"/>
    </row>
    <row r="164" spans="2:14" ht="15" customHeight="1" x14ac:dyDescent="0.2">
      <c r="B164" s="105"/>
      <c r="C164" s="85"/>
      <c r="D164" s="87"/>
      <c r="E164" s="89"/>
      <c r="F164" s="148" t="s">
        <v>416</v>
      </c>
      <c r="G164" s="149"/>
      <c r="H164" s="150"/>
      <c r="I164" s="90" t="s">
        <v>27</v>
      </c>
      <c r="J164" s="90" t="s">
        <v>417</v>
      </c>
      <c r="K164" s="147">
        <v>11467.9</v>
      </c>
      <c r="L164" s="147"/>
      <c r="M164" s="122">
        <v>11467.9</v>
      </c>
      <c r="N164" s="127"/>
    </row>
    <row r="165" spans="2:14" ht="34.5" customHeight="1" x14ac:dyDescent="0.2">
      <c r="B165" s="105"/>
      <c r="C165" s="85"/>
      <c r="D165" s="87"/>
      <c r="E165" s="89"/>
      <c r="F165" s="148" t="s">
        <v>28</v>
      </c>
      <c r="G165" s="149"/>
      <c r="H165" s="150"/>
      <c r="I165" s="90" t="s">
        <v>27</v>
      </c>
      <c r="J165" s="90" t="s">
        <v>29</v>
      </c>
      <c r="K165" s="147">
        <v>55.2</v>
      </c>
      <c r="L165" s="147"/>
      <c r="M165" s="122">
        <v>55.2</v>
      </c>
      <c r="N165" s="127"/>
    </row>
    <row r="166" spans="2:14" ht="34.5" customHeight="1" x14ac:dyDescent="0.2">
      <c r="B166" s="105"/>
      <c r="C166" s="85"/>
      <c r="D166" s="87"/>
      <c r="E166" s="89"/>
      <c r="F166" s="148" t="s">
        <v>418</v>
      </c>
      <c r="G166" s="149"/>
      <c r="H166" s="150"/>
      <c r="I166" s="90" t="s">
        <v>27</v>
      </c>
      <c r="J166" s="90" t="s">
        <v>419</v>
      </c>
      <c r="K166" s="147">
        <v>3463.3</v>
      </c>
      <c r="L166" s="147"/>
      <c r="M166" s="122">
        <v>3463.3</v>
      </c>
      <c r="N166" s="127"/>
    </row>
    <row r="167" spans="2:14" ht="41.25" customHeight="1" x14ac:dyDescent="0.2">
      <c r="B167" s="105"/>
      <c r="C167" s="85"/>
      <c r="D167" s="87"/>
      <c r="E167" s="89"/>
      <c r="F167" s="148" t="s">
        <v>359</v>
      </c>
      <c r="G167" s="149"/>
      <c r="H167" s="150"/>
      <c r="I167" s="90" t="s">
        <v>27</v>
      </c>
      <c r="J167" s="90" t="s">
        <v>360</v>
      </c>
      <c r="K167" s="147">
        <v>422.6</v>
      </c>
      <c r="L167" s="147"/>
      <c r="M167" s="122">
        <v>422.6</v>
      </c>
      <c r="N167" s="127"/>
    </row>
    <row r="168" spans="2:14" ht="21.75" customHeight="1" x14ac:dyDescent="0.2">
      <c r="B168" s="105"/>
      <c r="C168" s="85"/>
      <c r="D168" s="87"/>
      <c r="E168" s="89"/>
      <c r="F168" s="148" t="s">
        <v>731</v>
      </c>
      <c r="G168" s="149"/>
      <c r="H168" s="150"/>
      <c r="I168" s="90" t="s">
        <v>27</v>
      </c>
      <c r="J168" s="90" t="s">
        <v>296</v>
      </c>
      <c r="K168" s="147">
        <v>190.9</v>
      </c>
      <c r="L168" s="147"/>
      <c r="M168" s="122">
        <v>190.9</v>
      </c>
      <c r="N168" s="127"/>
    </row>
    <row r="169" spans="2:14" ht="19.5" customHeight="1" x14ac:dyDescent="0.2">
      <c r="B169" s="105"/>
      <c r="C169" s="85"/>
      <c r="D169" s="87"/>
      <c r="E169" s="89"/>
      <c r="F169" s="148" t="s">
        <v>361</v>
      </c>
      <c r="G169" s="149"/>
      <c r="H169" s="150"/>
      <c r="I169" s="90" t="s">
        <v>27</v>
      </c>
      <c r="J169" s="90" t="s">
        <v>362</v>
      </c>
      <c r="K169" s="147">
        <v>0.1</v>
      </c>
      <c r="L169" s="147"/>
      <c r="M169" s="122">
        <v>0.11</v>
      </c>
      <c r="N169" s="127"/>
    </row>
    <row r="170" spans="2:14" ht="51.75" customHeight="1" x14ac:dyDescent="0.2">
      <c r="B170" s="105"/>
      <c r="C170" s="85"/>
      <c r="D170" s="155" t="s">
        <v>30</v>
      </c>
      <c r="E170" s="155"/>
      <c r="F170" s="155"/>
      <c r="G170" s="155"/>
      <c r="H170" s="155"/>
      <c r="I170" s="86" t="s">
        <v>31</v>
      </c>
      <c r="J170" s="86"/>
      <c r="K170" s="156">
        <f>K171+K179+K188</f>
        <v>105682.4</v>
      </c>
      <c r="L170" s="156"/>
      <c r="M170" s="156">
        <f>M171+M179+M188</f>
        <v>106466.4</v>
      </c>
      <c r="N170" s="156"/>
    </row>
    <row r="171" spans="2:14" ht="35.25" customHeight="1" x14ac:dyDescent="0.2">
      <c r="B171" s="105"/>
      <c r="C171" s="85"/>
      <c r="D171" s="87"/>
      <c r="E171" s="145" t="s">
        <v>32</v>
      </c>
      <c r="F171" s="145"/>
      <c r="G171" s="145"/>
      <c r="H171" s="145"/>
      <c r="I171" s="88" t="s">
        <v>33</v>
      </c>
      <c r="J171" s="88"/>
      <c r="K171" s="146">
        <f>K172+K173+K174+K175+K176+K177+K178</f>
        <v>16576.100000000002</v>
      </c>
      <c r="L171" s="146"/>
      <c r="M171" s="146">
        <f>M172+M173+M174+M175+M176+M177+M178</f>
        <v>16639</v>
      </c>
      <c r="N171" s="146"/>
    </row>
    <row r="172" spans="2:14" ht="15" customHeight="1" x14ac:dyDescent="0.2">
      <c r="B172" s="105"/>
      <c r="C172" s="85"/>
      <c r="D172" s="87"/>
      <c r="E172" s="89"/>
      <c r="F172" s="148" t="s">
        <v>353</v>
      </c>
      <c r="G172" s="149"/>
      <c r="H172" s="150"/>
      <c r="I172" s="90" t="s">
        <v>33</v>
      </c>
      <c r="J172" s="90" t="s">
        <v>354</v>
      </c>
      <c r="K172" s="147">
        <v>11651.7</v>
      </c>
      <c r="L172" s="147"/>
      <c r="M172" s="122">
        <v>11651.7</v>
      </c>
      <c r="N172" s="127"/>
    </row>
    <row r="173" spans="2:14" ht="33.75" customHeight="1" x14ac:dyDescent="0.2">
      <c r="B173" s="105"/>
      <c r="C173" s="85"/>
      <c r="D173" s="87"/>
      <c r="E173" s="89"/>
      <c r="F173" s="148" t="s">
        <v>355</v>
      </c>
      <c r="G173" s="149"/>
      <c r="H173" s="150"/>
      <c r="I173" s="90" t="s">
        <v>33</v>
      </c>
      <c r="J173" s="90" t="s">
        <v>356</v>
      </c>
      <c r="K173" s="147">
        <v>163.19999999999999</v>
      </c>
      <c r="L173" s="147"/>
      <c r="M173" s="122">
        <v>170.1</v>
      </c>
      <c r="N173" s="127"/>
    </row>
    <row r="174" spans="2:14" ht="33" customHeight="1" x14ac:dyDescent="0.2">
      <c r="B174" s="105"/>
      <c r="C174" s="85"/>
      <c r="D174" s="87"/>
      <c r="E174" s="89"/>
      <c r="F174" s="148" t="s">
        <v>357</v>
      </c>
      <c r="G174" s="149"/>
      <c r="H174" s="150"/>
      <c r="I174" s="90" t="s">
        <v>33</v>
      </c>
      <c r="J174" s="90" t="s">
        <v>358</v>
      </c>
      <c r="K174" s="147">
        <v>3518.9</v>
      </c>
      <c r="L174" s="147"/>
      <c r="M174" s="122">
        <v>3518.9</v>
      </c>
      <c r="N174" s="127"/>
    </row>
    <row r="175" spans="2:14" ht="36.75" customHeight="1" x14ac:dyDescent="0.2">
      <c r="B175" s="105"/>
      <c r="C175" s="85"/>
      <c r="D175" s="87"/>
      <c r="E175" s="89"/>
      <c r="F175" s="148" t="s">
        <v>359</v>
      </c>
      <c r="G175" s="149"/>
      <c r="H175" s="150"/>
      <c r="I175" s="90" t="s">
        <v>33</v>
      </c>
      <c r="J175" s="90" t="s">
        <v>360</v>
      </c>
      <c r="K175" s="147">
        <v>545.4</v>
      </c>
      <c r="L175" s="147"/>
      <c r="M175" s="122">
        <v>568.29999999999995</v>
      </c>
      <c r="N175" s="127"/>
    </row>
    <row r="176" spans="2:14" ht="17.25" customHeight="1" x14ac:dyDescent="0.2">
      <c r="B176" s="105"/>
      <c r="C176" s="85"/>
      <c r="D176" s="87"/>
      <c r="E176" s="89"/>
      <c r="F176" s="148" t="s">
        <v>731</v>
      </c>
      <c r="G176" s="149"/>
      <c r="H176" s="150"/>
      <c r="I176" s="90" t="s">
        <v>33</v>
      </c>
      <c r="J176" s="90" t="s">
        <v>296</v>
      </c>
      <c r="K176" s="147">
        <v>680.7</v>
      </c>
      <c r="L176" s="147"/>
      <c r="M176" s="122">
        <v>713.6</v>
      </c>
      <c r="N176" s="127"/>
    </row>
    <row r="177" spans="2:14" ht="15" customHeight="1" x14ac:dyDescent="0.2">
      <c r="B177" s="105"/>
      <c r="C177" s="85"/>
      <c r="D177" s="87"/>
      <c r="E177" s="89"/>
      <c r="F177" s="148" t="s">
        <v>361</v>
      </c>
      <c r="G177" s="149"/>
      <c r="H177" s="150"/>
      <c r="I177" s="90" t="s">
        <v>33</v>
      </c>
      <c r="J177" s="90" t="s">
        <v>362</v>
      </c>
      <c r="K177" s="147">
        <v>1.2</v>
      </c>
      <c r="L177" s="147"/>
      <c r="M177" s="122">
        <v>1.2</v>
      </c>
      <c r="N177" s="127"/>
    </row>
    <row r="178" spans="2:14" ht="15" customHeight="1" x14ac:dyDescent="0.2">
      <c r="B178" s="105"/>
      <c r="C178" s="85"/>
      <c r="D178" s="87"/>
      <c r="E178" s="89"/>
      <c r="F178" s="148" t="s">
        <v>309</v>
      </c>
      <c r="G178" s="149"/>
      <c r="H178" s="150"/>
      <c r="I178" s="90" t="s">
        <v>33</v>
      </c>
      <c r="J178" s="90" t="s">
        <v>310</v>
      </c>
      <c r="K178" s="147">
        <v>15</v>
      </c>
      <c r="L178" s="147"/>
      <c r="M178" s="122">
        <v>15.2</v>
      </c>
      <c r="N178" s="127"/>
    </row>
    <row r="179" spans="2:14" ht="32.25" customHeight="1" x14ac:dyDescent="0.2">
      <c r="B179" s="105"/>
      <c r="C179" s="85"/>
      <c r="D179" s="87"/>
      <c r="E179" s="145" t="s">
        <v>34</v>
      </c>
      <c r="F179" s="145"/>
      <c r="G179" s="145"/>
      <c r="H179" s="145"/>
      <c r="I179" s="88" t="s">
        <v>35</v>
      </c>
      <c r="J179" s="88"/>
      <c r="K179" s="146">
        <f>K180+K181+K182+K183+K184+K185+K186+K187</f>
        <v>17000</v>
      </c>
      <c r="L179" s="146"/>
      <c r="M179" s="146">
        <f>M180+M181+M182+M183+M184+M185+M186+M187</f>
        <v>17000</v>
      </c>
      <c r="N179" s="146"/>
    </row>
    <row r="180" spans="2:14" ht="15" customHeight="1" x14ac:dyDescent="0.2">
      <c r="B180" s="105"/>
      <c r="C180" s="85"/>
      <c r="D180" s="87"/>
      <c r="E180" s="89"/>
      <c r="F180" s="148" t="s">
        <v>353</v>
      </c>
      <c r="G180" s="149"/>
      <c r="H180" s="150"/>
      <c r="I180" s="90" t="s">
        <v>35</v>
      </c>
      <c r="J180" s="90" t="s">
        <v>354</v>
      </c>
      <c r="K180" s="147">
        <v>8812.7000000000007</v>
      </c>
      <c r="L180" s="147"/>
      <c r="M180" s="122">
        <v>8812.7000000000007</v>
      </c>
      <c r="N180" s="127"/>
    </row>
    <row r="181" spans="2:14" ht="35.25" customHeight="1" x14ac:dyDescent="0.2">
      <c r="B181" s="105"/>
      <c r="C181" s="85"/>
      <c r="D181" s="87"/>
      <c r="E181" s="89"/>
      <c r="F181" s="148" t="s">
        <v>355</v>
      </c>
      <c r="G181" s="149"/>
      <c r="H181" s="150"/>
      <c r="I181" s="90" t="s">
        <v>35</v>
      </c>
      <c r="J181" s="90" t="s">
        <v>356</v>
      </c>
      <c r="K181" s="147">
        <v>4.2</v>
      </c>
      <c r="L181" s="147"/>
      <c r="M181" s="122">
        <v>4.2</v>
      </c>
      <c r="N181" s="127"/>
    </row>
    <row r="182" spans="2:14" ht="37.5" customHeight="1" x14ac:dyDescent="0.2">
      <c r="B182" s="105"/>
      <c r="C182" s="85"/>
      <c r="D182" s="87"/>
      <c r="E182" s="89"/>
      <c r="F182" s="148" t="s">
        <v>357</v>
      </c>
      <c r="G182" s="149"/>
      <c r="H182" s="150"/>
      <c r="I182" s="90" t="s">
        <v>35</v>
      </c>
      <c r="J182" s="90" t="s">
        <v>358</v>
      </c>
      <c r="K182" s="147">
        <v>2661.5</v>
      </c>
      <c r="L182" s="147"/>
      <c r="M182" s="122">
        <v>2661.5</v>
      </c>
      <c r="N182" s="127"/>
    </row>
    <row r="183" spans="2:14" ht="31.5" customHeight="1" x14ac:dyDescent="0.2">
      <c r="B183" s="105"/>
      <c r="C183" s="85"/>
      <c r="D183" s="87"/>
      <c r="E183" s="89"/>
      <c r="F183" s="148" t="s">
        <v>359</v>
      </c>
      <c r="G183" s="149"/>
      <c r="H183" s="150"/>
      <c r="I183" s="90" t="s">
        <v>35</v>
      </c>
      <c r="J183" s="90" t="s">
        <v>360</v>
      </c>
      <c r="K183" s="147">
        <v>645.5</v>
      </c>
      <c r="L183" s="147"/>
      <c r="M183" s="122">
        <v>645.5</v>
      </c>
      <c r="N183" s="127"/>
    </row>
    <row r="184" spans="2:14" ht="17.25" customHeight="1" x14ac:dyDescent="0.2">
      <c r="B184" s="105"/>
      <c r="C184" s="85"/>
      <c r="D184" s="87"/>
      <c r="E184" s="89"/>
      <c r="F184" s="148" t="s">
        <v>731</v>
      </c>
      <c r="G184" s="149"/>
      <c r="H184" s="150"/>
      <c r="I184" s="90" t="s">
        <v>35</v>
      </c>
      <c r="J184" s="90" t="s">
        <v>296</v>
      </c>
      <c r="K184" s="147">
        <v>4724.6000000000004</v>
      </c>
      <c r="L184" s="147"/>
      <c r="M184" s="122">
        <v>4724.6000000000004</v>
      </c>
      <c r="N184" s="127"/>
    </row>
    <row r="185" spans="2:14" ht="15" customHeight="1" x14ac:dyDescent="0.2">
      <c r="B185" s="105"/>
      <c r="C185" s="85"/>
      <c r="D185" s="87"/>
      <c r="E185" s="89"/>
      <c r="F185" s="148" t="s">
        <v>361</v>
      </c>
      <c r="G185" s="149"/>
      <c r="H185" s="150"/>
      <c r="I185" s="90" t="s">
        <v>35</v>
      </c>
      <c r="J185" s="90" t="s">
        <v>362</v>
      </c>
      <c r="K185" s="147">
        <v>65</v>
      </c>
      <c r="L185" s="147"/>
      <c r="M185" s="122">
        <v>65</v>
      </c>
      <c r="N185" s="127"/>
    </row>
    <row r="186" spans="2:14" ht="15" customHeight="1" x14ac:dyDescent="0.2">
      <c r="B186" s="105"/>
      <c r="C186" s="85"/>
      <c r="D186" s="87"/>
      <c r="E186" s="89"/>
      <c r="F186" s="148" t="s">
        <v>36</v>
      </c>
      <c r="G186" s="149"/>
      <c r="H186" s="150"/>
      <c r="I186" s="90" t="s">
        <v>35</v>
      </c>
      <c r="J186" s="90" t="s">
        <v>37</v>
      </c>
      <c r="K186" s="147">
        <v>84.5</v>
      </c>
      <c r="L186" s="147"/>
      <c r="M186" s="122">
        <v>84.5</v>
      </c>
      <c r="N186" s="127"/>
    </row>
    <row r="187" spans="2:14" ht="15" customHeight="1" x14ac:dyDescent="0.2">
      <c r="B187" s="105"/>
      <c r="C187" s="85"/>
      <c r="D187" s="87"/>
      <c r="E187" s="89"/>
      <c r="F187" s="148" t="s">
        <v>309</v>
      </c>
      <c r="G187" s="149"/>
      <c r="H187" s="150"/>
      <c r="I187" s="90" t="s">
        <v>35</v>
      </c>
      <c r="J187" s="90" t="s">
        <v>310</v>
      </c>
      <c r="K187" s="147">
        <v>2</v>
      </c>
      <c r="L187" s="147"/>
      <c r="M187" s="122">
        <v>2</v>
      </c>
      <c r="N187" s="127"/>
    </row>
    <row r="188" spans="2:14" ht="30" customHeight="1" x14ac:dyDescent="0.2">
      <c r="B188" s="105"/>
      <c r="C188" s="85"/>
      <c r="D188" s="87"/>
      <c r="E188" s="145" t="s">
        <v>38</v>
      </c>
      <c r="F188" s="145"/>
      <c r="G188" s="145"/>
      <c r="H188" s="145"/>
      <c r="I188" s="88" t="s">
        <v>39</v>
      </c>
      <c r="J188" s="88"/>
      <c r="K188" s="146">
        <f>K189+K190+K191+K192+K193+K194+K195</f>
        <v>72106.299999999988</v>
      </c>
      <c r="L188" s="146"/>
      <c r="M188" s="146">
        <f>M189+M190+M191+M192+M193+M194+M195</f>
        <v>72827.399999999994</v>
      </c>
      <c r="N188" s="146"/>
    </row>
    <row r="189" spans="2:14" ht="15" customHeight="1" x14ac:dyDescent="0.2">
      <c r="B189" s="105"/>
      <c r="C189" s="85"/>
      <c r="D189" s="87"/>
      <c r="E189" s="89"/>
      <c r="F189" s="148" t="s">
        <v>353</v>
      </c>
      <c r="G189" s="149"/>
      <c r="H189" s="150"/>
      <c r="I189" s="90" t="s">
        <v>39</v>
      </c>
      <c r="J189" s="90" t="s">
        <v>354</v>
      </c>
      <c r="K189" s="147">
        <v>52039.5</v>
      </c>
      <c r="L189" s="147"/>
      <c r="M189" s="122">
        <v>52453.7</v>
      </c>
      <c r="N189" s="127"/>
    </row>
    <row r="190" spans="2:14" ht="31.5" customHeight="1" x14ac:dyDescent="0.2">
      <c r="B190" s="105"/>
      <c r="C190" s="85"/>
      <c r="D190" s="87"/>
      <c r="E190" s="89"/>
      <c r="F190" s="148" t="s">
        <v>355</v>
      </c>
      <c r="G190" s="149"/>
      <c r="H190" s="150"/>
      <c r="I190" s="90" t="s">
        <v>39</v>
      </c>
      <c r="J190" s="90" t="s">
        <v>356</v>
      </c>
      <c r="K190" s="147">
        <v>16.399999999999999</v>
      </c>
      <c r="L190" s="147"/>
      <c r="M190" s="122">
        <v>17.100000000000001</v>
      </c>
      <c r="N190" s="127"/>
    </row>
    <row r="191" spans="2:14" ht="36.75" customHeight="1" x14ac:dyDescent="0.2">
      <c r="B191" s="105"/>
      <c r="C191" s="85"/>
      <c r="D191" s="87"/>
      <c r="E191" s="89"/>
      <c r="F191" s="148" t="s">
        <v>357</v>
      </c>
      <c r="G191" s="149"/>
      <c r="H191" s="150"/>
      <c r="I191" s="90" t="s">
        <v>39</v>
      </c>
      <c r="J191" s="90" t="s">
        <v>358</v>
      </c>
      <c r="K191" s="147">
        <v>15716</v>
      </c>
      <c r="L191" s="147"/>
      <c r="M191" s="122">
        <v>15841</v>
      </c>
      <c r="N191" s="127"/>
    </row>
    <row r="192" spans="2:14" ht="34.5" customHeight="1" x14ac:dyDescent="0.2">
      <c r="B192" s="105"/>
      <c r="C192" s="85"/>
      <c r="D192" s="87"/>
      <c r="E192" s="89"/>
      <c r="F192" s="148" t="s">
        <v>359</v>
      </c>
      <c r="G192" s="149"/>
      <c r="H192" s="150"/>
      <c r="I192" s="90" t="s">
        <v>39</v>
      </c>
      <c r="J192" s="90" t="s">
        <v>360</v>
      </c>
      <c r="K192" s="147">
        <v>2419</v>
      </c>
      <c r="L192" s="147"/>
      <c r="M192" s="122">
        <v>2518.8000000000002</v>
      </c>
      <c r="N192" s="127"/>
    </row>
    <row r="193" spans="2:14" ht="17.25" customHeight="1" x14ac:dyDescent="0.2">
      <c r="B193" s="105"/>
      <c r="C193" s="85"/>
      <c r="D193" s="87"/>
      <c r="E193" s="89"/>
      <c r="F193" s="148" t="s">
        <v>731</v>
      </c>
      <c r="G193" s="149"/>
      <c r="H193" s="150"/>
      <c r="I193" s="90" t="s">
        <v>39</v>
      </c>
      <c r="J193" s="90" t="s">
        <v>296</v>
      </c>
      <c r="K193" s="147">
        <v>1911.4</v>
      </c>
      <c r="L193" s="147"/>
      <c r="M193" s="122">
        <v>1992.8</v>
      </c>
      <c r="N193" s="127"/>
    </row>
    <row r="194" spans="2:14" ht="20.25" customHeight="1" x14ac:dyDescent="0.2">
      <c r="B194" s="105"/>
      <c r="C194" s="85"/>
      <c r="D194" s="87"/>
      <c r="E194" s="89"/>
      <c r="F194" s="148" t="s">
        <v>361</v>
      </c>
      <c r="G194" s="149"/>
      <c r="H194" s="150"/>
      <c r="I194" s="90" t="s">
        <v>39</v>
      </c>
      <c r="J194" s="90" t="s">
        <v>362</v>
      </c>
      <c r="K194" s="147">
        <v>0.3</v>
      </c>
      <c r="L194" s="147"/>
      <c r="M194" s="122">
        <v>0.3</v>
      </c>
      <c r="N194" s="127"/>
    </row>
    <row r="195" spans="2:14" ht="16.5" customHeight="1" x14ac:dyDescent="0.2">
      <c r="B195" s="105"/>
      <c r="C195" s="85"/>
      <c r="D195" s="87"/>
      <c r="E195" s="89"/>
      <c r="F195" s="148" t="s">
        <v>309</v>
      </c>
      <c r="G195" s="149"/>
      <c r="H195" s="150"/>
      <c r="I195" s="90" t="s">
        <v>39</v>
      </c>
      <c r="J195" s="90" t="s">
        <v>310</v>
      </c>
      <c r="K195" s="147">
        <v>3.7</v>
      </c>
      <c r="L195" s="147"/>
      <c r="M195" s="122">
        <v>3.7</v>
      </c>
      <c r="N195" s="127"/>
    </row>
    <row r="196" spans="2:14" ht="35.25" customHeight="1" x14ac:dyDescent="0.2">
      <c r="B196" s="152" t="s">
        <v>40</v>
      </c>
      <c r="C196" s="153"/>
      <c r="D196" s="153"/>
      <c r="E196" s="153"/>
      <c r="F196" s="153"/>
      <c r="G196" s="153"/>
      <c r="H196" s="153"/>
      <c r="I196" s="113" t="s">
        <v>41</v>
      </c>
      <c r="J196" s="113"/>
      <c r="K196" s="154">
        <f>K197+K222+K233</f>
        <v>108591</v>
      </c>
      <c r="L196" s="154"/>
      <c r="M196" s="154">
        <f>M197+M222+M233</f>
        <v>113477.3</v>
      </c>
      <c r="N196" s="154"/>
    </row>
    <row r="197" spans="2:14" ht="15" customHeight="1" x14ac:dyDescent="0.2">
      <c r="B197" s="105"/>
      <c r="C197" s="157" t="s">
        <v>42</v>
      </c>
      <c r="D197" s="157"/>
      <c r="E197" s="157"/>
      <c r="F197" s="157"/>
      <c r="G197" s="157"/>
      <c r="H197" s="157"/>
      <c r="I197" s="84" t="s">
        <v>43</v>
      </c>
      <c r="J197" s="84"/>
      <c r="K197" s="158">
        <f>K198+K212</f>
        <v>93841</v>
      </c>
      <c r="L197" s="158"/>
      <c r="M197" s="158">
        <f>M198+M212</f>
        <v>97977.3</v>
      </c>
      <c r="N197" s="158"/>
    </row>
    <row r="198" spans="2:14" ht="30.75" customHeight="1" x14ac:dyDescent="0.2">
      <c r="B198" s="105"/>
      <c r="C198" s="85"/>
      <c r="D198" s="155" t="s">
        <v>44</v>
      </c>
      <c r="E198" s="155"/>
      <c r="F198" s="155"/>
      <c r="G198" s="155"/>
      <c r="H198" s="155"/>
      <c r="I198" s="86" t="s">
        <v>45</v>
      </c>
      <c r="J198" s="86"/>
      <c r="K198" s="156">
        <f>K199+K201+K203+K206+K208+K210</f>
        <v>10810</v>
      </c>
      <c r="L198" s="156"/>
      <c r="M198" s="156">
        <f>M199+M201+M203+M206+M208+M210</f>
        <v>10810.3</v>
      </c>
      <c r="N198" s="156"/>
    </row>
    <row r="199" spans="2:14" ht="33.75" customHeight="1" x14ac:dyDescent="0.2">
      <c r="B199" s="105"/>
      <c r="C199" s="85"/>
      <c r="D199" s="87"/>
      <c r="E199" s="145" t="s">
        <v>46</v>
      </c>
      <c r="F199" s="145"/>
      <c r="G199" s="145"/>
      <c r="H199" s="145"/>
      <c r="I199" s="88" t="s">
        <v>47</v>
      </c>
      <c r="J199" s="88"/>
      <c r="K199" s="146">
        <f>K200</f>
        <v>1000</v>
      </c>
      <c r="L199" s="146"/>
      <c r="M199" s="146">
        <f>M200</f>
        <v>1000</v>
      </c>
      <c r="N199" s="146"/>
    </row>
    <row r="200" spans="2:14" ht="35.25" customHeight="1" x14ac:dyDescent="0.2">
      <c r="B200" s="105"/>
      <c r="C200" s="85"/>
      <c r="D200" s="87"/>
      <c r="E200" s="89"/>
      <c r="F200" s="148" t="s">
        <v>48</v>
      </c>
      <c r="G200" s="149"/>
      <c r="H200" s="150"/>
      <c r="I200" s="90" t="s">
        <v>47</v>
      </c>
      <c r="J200" s="90" t="s">
        <v>49</v>
      </c>
      <c r="K200" s="147">
        <v>1000</v>
      </c>
      <c r="L200" s="147"/>
      <c r="M200" s="122">
        <v>1000</v>
      </c>
      <c r="N200" s="127"/>
    </row>
    <row r="201" spans="2:14" ht="22.5" customHeight="1" x14ac:dyDescent="0.2">
      <c r="B201" s="105"/>
      <c r="C201" s="85"/>
      <c r="D201" s="87"/>
      <c r="E201" s="145" t="s">
        <v>50</v>
      </c>
      <c r="F201" s="145"/>
      <c r="G201" s="145"/>
      <c r="H201" s="145"/>
      <c r="I201" s="88" t="s">
        <v>51</v>
      </c>
      <c r="J201" s="88"/>
      <c r="K201" s="146">
        <f>K202</f>
        <v>360</v>
      </c>
      <c r="L201" s="146"/>
      <c r="M201" s="146">
        <f>M202</f>
        <v>360.3</v>
      </c>
      <c r="N201" s="146"/>
    </row>
    <row r="202" spans="2:14" ht="39" customHeight="1" x14ac:dyDescent="0.2">
      <c r="B202" s="105"/>
      <c r="C202" s="85"/>
      <c r="D202" s="87"/>
      <c r="E202" s="89"/>
      <c r="F202" s="148" t="s">
        <v>48</v>
      </c>
      <c r="G202" s="149"/>
      <c r="H202" s="150"/>
      <c r="I202" s="90" t="s">
        <v>51</v>
      </c>
      <c r="J202" s="90" t="s">
        <v>49</v>
      </c>
      <c r="K202" s="147">
        <v>360</v>
      </c>
      <c r="L202" s="147"/>
      <c r="M202" s="122">
        <v>360.3</v>
      </c>
      <c r="N202" s="127"/>
    </row>
    <row r="203" spans="2:14" ht="51" customHeight="1" x14ac:dyDescent="0.2">
      <c r="B203" s="105"/>
      <c r="C203" s="85"/>
      <c r="D203" s="87"/>
      <c r="E203" s="145" t="s">
        <v>52</v>
      </c>
      <c r="F203" s="145"/>
      <c r="G203" s="145"/>
      <c r="H203" s="145"/>
      <c r="I203" s="88" t="s">
        <v>53</v>
      </c>
      <c r="J203" s="88"/>
      <c r="K203" s="146">
        <f>K204+K205</f>
        <v>2150</v>
      </c>
      <c r="L203" s="146"/>
      <c r="M203" s="146">
        <f>M204+M205</f>
        <v>2150</v>
      </c>
      <c r="N203" s="146"/>
    </row>
    <row r="204" spans="2:14" ht="33.75" customHeight="1" x14ac:dyDescent="0.2">
      <c r="B204" s="105"/>
      <c r="C204" s="85"/>
      <c r="D204" s="87"/>
      <c r="E204" s="89"/>
      <c r="F204" s="148" t="s">
        <v>48</v>
      </c>
      <c r="G204" s="149"/>
      <c r="H204" s="150"/>
      <c r="I204" s="90" t="s">
        <v>53</v>
      </c>
      <c r="J204" s="90" t="s">
        <v>49</v>
      </c>
      <c r="K204" s="147">
        <v>1770</v>
      </c>
      <c r="L204" s="147"/>
      <c r="M204" s="122">
        <v>1770</v>
      </c>
      <c r="N204" s="127"/>
    </row>
    <row r="205" spans="2:14" ht="31.5" customHeight="1" x14ac:dyDescent="0.2">
      <c r="B205" s="105"/>
      <c r="C205" s="85"/>
      <c r="D205" s="87"/>
      <c r="E205" s="89"/>
      <c r="F205" s="148" t="s">
        <v>385</v>
      </c>
      <c r="G205" s="149"/>
      <c r="H205" s="150"/>
      <c r="I205" s="90" t="s">
        <v>53</v>
      </c>
      <c r="J205" s="90" t="s">
        <v>386</v>
      </c>
      <c r="K205" s="147">
        <v>380</v>
      </c>
      <c r="L205" s="147"/>
      <c r="M205" s="122">
        <v>380</v>
      </c>
      <c r="N205" s="127"/>
    </row>
    <row r="206" spans="2:14" ht="50.25" customHeight="1" x14ac:dyDescent="0.2">
      <c r="B206" s="105"/>
      <c r="C206" s="85"/>
      <c r="D206" s="87"/>
      <c r="E206" s="145" t="s">
        <v>54</v>
      </c>
      <c r="F206" s="145"/>
      <c r="G206" s="145"/>
      <c r="H206" s="145"/>
      <c r="I206" s="88" t="s">
        <v>55</v>
      </c>
      <c r="J206" s="88"/>
      <c r="K206" s="146">
        <f>K207</f>
        <v>300</v>
      </c>
      <c r="L206" s="146"/>
      <c r="M206" s="146">
        <f>M207</f>
        <v>300</v>
      </c>
      <c r="N206" s="146"/>
    </row>
    <row r="207" spans="2:14" ht="35.25" customHeight="1" x14ac:dyDescent="0.2">
      <c r="B207" s="105"/>
      <c r="C207" s="85"/>
      <c r="D207" s="87"/>
      <c r="E207" s="89"/>
      <c r="F207" s="148" t="s">
        <v>48</v>
      </c>
      <c r="G207" s="149"/>
      <c r="H207" s="150"/>
      <c r="I207" s="90" t="s">
        <v>55</v>
      </c>
      <c r="J207" s="90" t="s">
        <v>49</v>
      </c>
      <c r="K207" s="147">
        <v>300</v>
      </c>
      <c r="L207" s="147"/>
      <c r="M207" s="122">
        <v>300</v>
      </c>
      <c r="N207" s="127"/>
    </row>
    <row r="208" spans="2:14" ht="51.75" customHeight="1" x14ac:dyDescent="0.2">
      <c r="B208" s="105"/>
      <c r="C208" s="85"/>
      <c r="D208" s="87"/>
      <c r="E208" s="145" t="s">
        <v>56</v>
      </c>
      <c r="F208" s="145"/>
      <c r="G208" s="145"/>
      <c r="H208" s="145"/>
      <c r="I208" s="88" t="s">
        <v>57</v>
      </c>
      <c r="J208" s="88"/>
      <c r="K208" s="146">
        <f>K209</f>
        <v>3200</v>
      </c>
      <c r="L208" s="146"/>
      <c r="M208" s="146">
        <f>M209</f>
        <v>3200</v>
      </c>
      <c r="N208" s="146"/>
    </row>
    <row r="209" spans="2:14" ht="37.5" customHeight="1" x14ac:dyDescent="0.2">
      <c r="B209" s="105"/>
      <c r="C209" s="85"/>
      <c r="D209" s="87"/>
      <c r="E209" s="89"/>
      <c r="F209" s="148" t="s">
        <v>48</v>
      </c>
      <c r="G209" s="149"/>
      <c r="H209" s="150"/>
      <c r="I209" s="90" t="s">
        <v>57</v>
      </c>
      <c r="J209" s="90" t="s">
        <v>49</v>
      </c>
      <c r="K209" s="147">
        <v>3200</v>
      </c>
      <c r="L209" s="147"/>
      <c r="M209" s="122">
        <v>3200</v>
      </c>
      <c r="N209" s="127"/>
    </row>
    <row r="210" spans="2:14" ht="66.75" customHeight="1" x14ac:dyDescent="0.2">
      <c r="B210" s="105"/>
      <c r="C210" s="85"/>
      <c r="D210" s="87"/>
      <c r="E210" s="145" t="s">
        <v>58</v>
      </c>
      <c r="F210" s="145"/>
      <c r="G210" s="145"/>
      <c r="H210" s="145"/>
      <c r="I210" s="88" t="s">
        <v>59</v>
      </c>
      <c r="J210" s="88"/>
      <c r="K210" s="146">
        <f>K211</f>
        <v>3800</v>
      </c>
      <c r="L210" s="146"/>
      <c r="M210" s="146">
        <f>M211</f>
        <v>3800</v>
      </c>
      <c r="N210" s="146"/>
    </row>
    <row r="211" spans="2:14" ht="34.5" customHeight="1" x14ac:dyDescent="0.2">
      <c r="B211" s="105"/>
      <c r="C211" s="85"/>
      <c r="D211" s="87"/>
      <c r="E211" s="89"/>
      <c r="F211" s="148" t="s">
        <v>48</v>
      </c>
      <c r="G211" s="149"/>
      <c r="H211" s="150"/>
      <c r="I211" s="90" t="s">
        <v>59</v>
      </c>
      <c r="J211" s="90">
        <v>323</v>
      </c>
      <c r="K211" s="147">
        <v>3800</v>
      </c>
      <c r="L211" s="147"/>
      <c r="M211" s="122">
        <v>3800</v>
      </c>
      <c r="N211" s="127"/>
    </row>
    <row r="212" spans="2:14" ht="39" customHeight="1" x14ac:dyDescent="0.2">
      <c r="B212" s="105"/>
      <c r="C212" s="85"/>
      <c r="D212" s="155" t="s">
        <v>60</v>
      </c>
      <c r="E212" s="155"/>
      <c r="F212" s="155"/>
      <c r="G212" s="155"/>
      <c r="H212" s="155"/>
      <c r="I212" s="86" t="s">
        <v>61</v>
      </c>
      <c r="J212" s="86"/>
      <c r="K212" s="156">
        <f>K213+K216</f>
        <v>83031</v>
      </c>
      <c r="L212" s="156"/>
      <c r="M212" s="156">
        <f>M213+M216</f>
        <v>87167</v>
      </c>
      <c r="N212" s="156"/>
    </row>
    <row r="213" spans="2:14" ht="50.25" customHeight="1" x14ac:dyDescent="0.2">
      <c r="B213" s="105"/>
      <c r="C213" s="85"/>
      <c r="D213" s="87"/>
      <c r="E213" s="145" t="s">
        <v>62</v>
      </c>
      <c r="F213" s="145"/>
      <c r="G213" s="145"/>
      <c r="H213" s="145"/>
      <c r="I213" s="88" t="s">
        <v>63</v>
      </c>
      <c r="J213" s="88"/>
      <c r="K213" s="146">
        <f>K214+K215</f>
        <v>77039</v>
      </c>
      <c r="L213" s="146"/>
      <c r="M213" s="146">
        <f>M214+M215</f>
        <v>81123</v>
      </c>
      <c r="N213" s="146"/>
    </row>
    <row r="214" spans="2:14" ht="33.75" customHeight="1" x14ac:dyDescent="0.2">
      <c r="B214" s="105"/>
      <c r="C214" s="85"/>
      <c r="D214" s="87"/>
      <c r="E214" s="89"/>
      <c r="F214" s="148" t="s">
        <v>383</v>
      </c>
      <c r="G214" s="149"/>
      <c r="H214" s="150"/>
      <c r="I214" s="90" t="s">
        <v>63</v>
      </c>
      <c r="J214" s="90" t="s">
        <v>384</v>
      </c>
      <c r="K214" s="147">
        <v>76439</v>
      </c>
      <c r="L214" s="147"/>
      <c r="M214" s="122">
        <v>80523</v>
      </c>
      <c r="N214" s="127"/>
    </row>
    <row r="215" spans="2:14" ht="36" customHeight="1" x14ac:dyDescent="0.2">
      <c r="B215" s="105"/>
      <c r="C215" s="85"/>
      <c r="D215" s="87"/>
      <c r="E215" s="89"/>
      <c r="F215" s="148" t="s">
        <v>385</v>
      </c>
      <c r="G215" s="149"/>
      <c r="H215" s="150"/>
      <c r="I215" s="90" t="s">
        <v>63</v>
      </c>
      <c r="J215" s="90" t="s">
        <v>386</v>
      </c>
      <c r="K215" s="147">
        <v>600</v>
      </c>
      <c r="L215" s="147"/>
      <c r="M215" s="122">
        <v>600</v>
      </c>
      <c r="N215" s="127"/>
    </row>
    <row r="216" spans="2:14" ht="52.5" customHeight="1" x14ac:dyDescent="0.2">
      <c r="B216" s="105"/>
      <c r="C216" s="85"/>
      <c r="D216" s="87"/>
      <c r="E216" s="145" t="s">
        <v>64</v>
      </c>
      <c r="F216" s="145"/>
      <c r="G216" s="145"/>
      <c r="H216" s="145"/>
      <c r="I216" s="88" t="s">
        <v>65</v>
      </c>
      <c r="J216" s="88"/>
      <c r="K216" s="146">
        <f>K217+K218+K219+K220+K221</f>
        <v>5992</v>
      </c>
      <c r="L216" s="146"/>
      <c r="M216" s="146">
        <f>M217+M218+M219+M220+M221</f>
        <v>6044</v>
      </c>
      <c r="N216" s="146"/>
    </row>
    <row r="217" spans="2:14" ht="26.25" customHeight="1" x14ac:dyDescent="0.2">
      <c r="B217" s="105"/>
      <c r="C217" s="85"/>
      <c r="D217" s="87"/>
      <c r="E217" s="89"/>
      <c r="F217" s="148" t="s">
        <v>416</v>
      </c>
      <c r="G217" s="149"/>
      <c r="H217" s="150"/>
      <c r="I217" s="90" t="s">
        <v>65</v>
      </c>
      <c r="J217" s="90" t="s">
        <v>417</v>
      </c>
      <c r="K217" s="147">
        <v>3586.7</v>
      </c>
      <c r="L217" s="147"/>
      <c r="M217" s="122">
        <v>3586.7</v>
      </c>
      <c r="N217" s="127"/>
    </row>
    <row r="218" spans="2:14" ht="32.25" customHeight="1" x14ac:dyDescent="0.2">
      <c r="B218" s="105"/>
      <c r="C218" s="85"/>
      <c r="D218" s="87"/>
      <c r="E218" s="89"/>
      <c r="F218" s="148" t="s">
        <v>28</v>
      </c>
      <c r="G218" s="149"/>
      <c r="H218" s="150"/>
      <c r="I218" s="90" t="s">
        <v>65</v>
      </c>
      <c r="J218" s="90" t="s">
        <v>29</v>
      </c>
      <c r="K218" s="147">
        <v>10</v>
      </c>
      <c r="L218" s="147"/>
      <c r="M218" s="122">
        <v>10</v>
      </c>
      <c r="N218" s="127"/>
    </row>
    <row r="219" spans="2:14" ht="52.5" customHeight="1" x14ac:dyDescent="0.2">
      <c r="B219" s="105"/>
      <c r="C219" s="85"/>
      <c r="D219" s="87"/>
      <c r="E219" s="89"/>
      <c r="F219" s="148" t="s">
        <v>418</v>
      </c>
      <c r="G219" s="149"/>
      <c r="H219" s="150"/>
      <c r="I219" s="90" t="s">
        <v>65</v>
      </c>
      <c r="J219" s="90" t="s">
        <v>419</v>
      </c>
      <c r="K219" s="147">
        <v>1083.2</v>
      </c>
      <c r="L219" s="147"/>
      <c r="M219" s="122">
        <v>1083.2</v>
      </c>
      <c r="N219" s="127"/>
    </row>
    <row r="220" spans="2:14" ht="36" customHeight="1" x14ac:dyDescent="0.2">
      <c r="B220" s="105"/>
      <c r="C220" s="85"/>
      <c r="D220" s="87"/>
      <c r="E220" s="89"/>
      <c r="F220" s="148" t="s">
        <v>359</v>
      </c>
      <c r="G220" s="149"/>
      <c r="H220" s="150"/>
      <c r="I220" s="90" t="s">
        <v>65</v>
      </c>
      <c r="J220" s="90" t="s">
        <v>360</v>
      </c>
      <c r="K220" s="147">
        <v>952.1</v>
      </c>
      <c r="L220" s="147"/>
      <c r="M220" s="122">
        <v>984.1</v>
      </c>
      <c r="N220" s="127"/>
    </row>
    <row r="221" spans="2:14" ht="21" customHeight="1" x14ac:dyDescent="0.2">
      <c r="B221" s="105"/>
      <c r="C221" s="85"/>
      <c r="D221" s="87"/>
      <c r="E221" s="89"/>
      <c r="F221" s="148" t="s">
        <v>731</v>
      </c>
      <c r="G221" s="149"/>
      <c r="H221" s="150"/>
      <c r="I221" s="90" t="s">
        <v>65</v>
      </c>
      <c r="J221" s="90" t="s">
        <v>296</v>
      </c>
      <c r="K221" s="147">
        <v>360</v>
      </c>
      <c r="L221" s="147"/>
      <c r="M221" s="122">
        <v>380</v>
      </c>
      <c r="N221" s="127"/>
    </row>
    <row r="222" spans="2:14" ht="51" customHeight="1" x14ac:dyDescent="0.2">
      <c r="B222" s="105"/>
      <c r="C222" s="157" t="s">
        <v>66</v>
      </c>
      <c r="D222" s="157"/>
      <c r="E222" s="157"/>
      <c r="F222" s="157"/>
      <c r="G222" s="157"/>
      <c r="H222" s="157"/>
      <c r="I222" s="84" t="s">
        <v>67</v>
      </c>
      <c r="J222" s="84"/>
      <c r="K222" s="158">
        <f>K223</f>
        <v>3750</v>
      </c>
      <c r="L222" s="158"/>
      <c r="M222" s="158">
        <f>M223</f>
        <v>4500</v>
      </c>
      <c r="N222" s="158"/>
    </row>
    <row r="223" spans="2:14" ht="50.25" customHeight="1" x14ac:dyDescent="0.2">
      <c r="B223" s="105"/>
      <c r="C223" s="85"/>
      <c r="D223" s="155" t="s">
        <v>68</v>
      </c>
      <c r="E223" s="155"/>
      <c r="F223" s="155"/>
      <c r="G223" s="155"/>
      <c r="H223" s="155"/>
      <c r="I223" s="86" t="s">
        <v>69</v>
      </c>
      <c r="J223" s="86"/>
      <c r="K223" s="156">
        <f>K224+K227+K229+K231</f>
        <v>3750</v>
      </c>
      <c r="L223" s="156"/>
      <c r="M223" s="156">
        <f>M224+M227+M229+M231</f>
        <v>4500</v>
      </c>
      <c r="N223" s="156"/>
    </row>
    <row r="224" spans="2:14" ht="50.25" customHeight="1" x14ac:dyDescent="0.2">
      <c r="B224" s="105"/>
      <c r="C224" s="85"/>
      <c r="D224" s="87"/>
      <c r="E224" s="145" t="s">
        <v>70</v>
      </c>
      <c r="F224" s="145"/>
      <c r="G224" s="145"/>
      <c r="H224" s="145"/>
      <c r="I224" s="88" t="s">
        <v>71</v>
      </c>
      <c r="J224" s="88"/>
      <c r="K224" s="146">
        <f>K225+K226</f>
        <v>2650</v>
      </c>
      <c r="L224" s="146"/>
      <c r="M224" s="146">
        <f>M225+M226</f>
        <v>2350</v>
      </c>
      <c r="N224" s="146"/>
    </row>
    <row r="225" spans="2:14" ht="15" customHeight="1" x14ac:dyDescent="0.2">
      <c r="B225" s="105"/>
      <c r="C225" s="85"/>
      <c r="D225" s="87"/>
      <c r="E225" s="89"/>
      <c r="F225" s="148" t="s">
        <v>395</v>
      </c>
      <c r="G225" s="149"/>
      <c r="H225" s="150"/>
      <c r="I225" s="90" t="s">
        <v>71</v>
      </c>
      <c r="J225" s="90" t="s">
        <v>396</v>
      </c>
      <c r="K225" s="147">
        <v>2350</v>
      </c>
      <c r="L225" s="147"/>
      <c r="M225" s="122">
        <v>2350</v>
      </c>
      <c r="N225" s="127"/>
    </row>
    <row r="226" spans="2:14" ht="15" customHeight="1" x14ac:dyDescent="0.2">
      <c r="B226" s="105"/>
      <c r="C226" s="85"/>
      <c r="D226" s="87"/>
      <c r="E226" s="89"/>
      <c r="F226" s="148" t="s">
        <v>303</v>
      </c>
      <c r="G226" s="149"/>
      <c r="H226" s="150"/>
      <c r="I226" s="90" t="s">
        <v>71</v>
      </c>
      <c r="J226" s="90" t="s">
        <v>304</v>
      </c>
      <c r="K226" s="147">
        <v>300</v>
      </c>
      <c r="L226" s="147"/>
      <c r="M226" s="122">
        <v>0</v>
      </c>
      <c r="N226" s="127"/>
    </row>
    <row r="227" spans="2:14" ht="45.75" customHeight="1" x14ac:dyDescent="0.2">
      <c r="B227" s="105"/>
      <c r="C227" s="85"/>
      <c r="D227" s="87"/>
      <c r="E227" s="145" t="s">
        <v>72</v>
      </c>
      <c r="F227" s="145"/>
      <c r="G227" s="145"/>
      <c r="H227" s="145"/>
      <c r="I227" s="88" t="s">
        <v>73</v>
      </c>
      <c r="J227" s="88"/>
      <c r="K227" s="146">
        <f>K228</f>
        <v>550</v>
      </c>
      <c r="L227" s="146"/>
      <c r="M227" s="146">
        <f>M228</f>
        <v>750</v>
      </c>
      <c r="N227" s="146"/>
    </row>
    <row r="228" spans="2:14" ht="21" customHeight="1" x14ac:dyDescent="0.2">
      <c r="B228" s="105"/>
      <c r="C228" s="85"/>
      <c r="D228" s="87"/>
      <c r="E228" s="89"/>
      <c r="F228" s="148" t="s">
        <v>731</v>
      </c>
      <c r="G228" s="149"/>
      <c r="H228" s="150"/>
      <c r="I228" s="90" t="s">
        <v>73</v>
      </c>
      <c r="J228" s="90" t="s">
        <v>296</v>
      </c>
      <c r="K228" s="147">
        <v>550</v>
      </c>
      <c r="L228" s="147"/>
      <c r="M228" s="122">
        <v>750</v>
      </c>
      <c r="N228" s="127"/>
    </row>
    <row r="229" spans="2:14" ht="34.5" customHeight="1" x14ac:dyDescent="0.2">
      <c r="B229" s="105"/>
      <c r="C229" s="85"/>
      <c r="D229" s="87"/>
      <c r="E229" s="145" t="s">
        <v>74</v>
      </c>
      <c r="F229" s="145"/>
      <c r="G229" s="145"/>
      <c r="H229" s="145"/>
      <c r="I229" s="88" t="s">
        <v>75</v>
      </c>
      <c r="J229" s="88"/>
      <c r="K229" s="146">
        <f>K230</f>
        <v>250</v>
      </c>
      <c r="L229" s="146"/>
      <c r="M229" s="146">
        <f>M230</f>
        <v>400</v>
      </c>
      <c r="N229" s="146"/>
    </row>
    <row r="230" spans="2:14" ht="22.5" customHeight="1" x14ac:dyDescent="0.2">
      <c r="B230" s="105"/>
      <c r="C230" s="85"/>
      <c r="D230" s="87"/>
      <c r="E230" s="89"/>
      <c r="F230" s="148" t="s">
        <v>731</v>
      </c>
      <c r="G230" s="149"/>
      <c r="H230" s="150"/>
      <c r="I230" s="90" t="s">
        <v>75</v>
      </c>
      <c r="J230" s="90" t="s">
        <v>296</v>
      </c>
      <c r="K230" s="147">
        <v>250</v>
      </c>
      <c r="L230" s="147"/>
      <c r="M230" s="122">
        <v>400</v>
      </c>
      <c r="N230" s="127"/>
    </row>
    <row r="231" spans="2:14" ht="44.25" customHeight="1" x14ac:dyDescent="0.2">
      <c r="B231" s="105"/>
      <c r="C231" s="85"/>
      <c r="D231" s="87"/>
      <c r="E231" s="145" t="s">
        <v>76</v>
      </c>
      <c r="F231" s="145"/>
      <c r="G231" s="145"/>
      <c r="H231" s="145"/>
      <c r="I231" s="88" t="s">
        <v>77</v>
      </c>
      <c r="J231" s="88"/>
      <c r="K231" s="146">
        <f>K232</f>
        <v>300</v>
      </c>
      <c r="L231" s="146"/>
      <c r="M231" s="146">
        <f>M232</f>
        <v>1000</v>
      </c>
      <c r="N231" s="146"/>
    </row>
    <row r="232" spans="2:14" ht="18.75" customHeight="1" x14ac:dyDescent="0.2">
      <c r="B232" s="105"/>
      <c r="C232" s="85"/>
      <c r="D232" s="87"/>
      <c r="E232" s="89"/>
      <c r="F232" s="148" t="s">
        <v>731</v>
      </c>
      <c r="G232" s="149"/>
      <c r="H232" s="150"/>
      <c r="I232" s="90" t="s">
        <v>77</v>
      </c>
      <c r="J232" s="90" t="s">
        <v>296</v>
      </c>
      <c r="K232" s="147">
        <v>300</v>
      </c>
      <c r="L232" s="147"/>
      <c r="M232" s="122">
        <v>1000</v>
      </c>
      <c r="N232" s="127"/>
    </row>
    <row r="233" spans="2:14" ht="19.5" customHeight="1" x14ac:dyDescent="0.2">
      <c r="B233" s="105"/>
      <c r="C233" s="157" t="s">
        <v>78</v>
      </c>
      <c r="D233" s="157"/>
      <c r="E233" s="157"/>
      <c r="F233" s="157"/>
      <c r="G233" s="157"/>
      <c r="H233" s="157"/>
      <c r="I233" s="84" t="s">
        <v>79</v>
      </c>
      <c r="J233" s="84"/>
      <c r="K233" s="158">
        <f>K234</f>
        <v>11000</v>
      </c>
      <c r="L233" s="158"/>
      <c r="M233" s="158">
        <f>M234</f>
        <v>11000</v>
      </c>
      <c r="N233" s="158"/>
    </row>
    <row r="234" spans="2:14" ht="30.75" customHeight="1" x14ac:dyDescent="0.2">
      <c r="B234" s="105"/>
      <c r="C234" s="85"/>
      <c r="D234" s="155" t="s">
        <v>80</v>
      </c>
      <c r="E234" s="155"/>
      <c r="F234" s="155"/>
      <c r="G234" s="155"/>
      <c r="H234" s="155"/>
      <c r="I234" s="86" t="s">
        <v>81</v>
      </c>
      <c r="J234" s="86"/>
      <c r="K234" s="156">
        <f>K235</f>
        <v>11000</v>
      </c>
      <c r="L234" s="156"/>
      <c r="M234" s="156">
        <f>M235</f>
        <v>11000</v>
      </c>
      <c r="N234" s="156"/>
    </row>
    <row r="235" spans="2:14" ht="38.25" customHeight="1" x14ac:dyDescent="0.2">
      <c r="B235" s="105"/>
      <c r="C235" s="85"/>
      <c r="D235" s="87"/>
      <c r="E235" s="145" t="s">
        <v>82</v>
      </c>
      <c r="F235" s="145"/>
      <c r="G235" s="145"/>
      <c r="H235" s="145"/>
      <c r="I235" s="88" t="s">
        <v>83</v>
      </c>
      <c r="J235" s="88"/>
      <c r="K235" s="146">
        <f>K236+K237</f>
        <v>11000</v>
      </c>
      <c r="L235" s="146"/>
      <c r="M235" s="146">
        <f>M236+M237</f>
        <v>11000</v>
      </c>
      <c r="N235" s="146"/>
    </row>
    <row r="236" spans="2:14" ht="22.5" customHeight="1" x14ac:dyDescent="0.2">
      <c r="B236" s="105"/>
      <c r="C236" s="85"/>
      <c r="D236" s="87"/>
      <c r="E236" s="89"/>
      <c r="F236" s="148" t="s">
        <v>731</v>
      </c>
      <c r="G236" s="149"/>
      <c r="H236" s="150"/>
      <c r="I236" s="90" t="s">
        <v>83</v>
      </c>
      <c r="J236" s="90" t="s">
        <v>296</v>
      </c>
      <c r="K236" s="147">
        <v>200</v>
      </c>
      <c r="L236" s="147"/>
      <c r="M236" s="122">
        <v>200</v>
      </c>
      <c r="N236" s="127"/>
    </row>
    <row r="237" spans="2:14" ht="15" customHeight="1" x14ac:dyDescent="0.2">
      <c r="B237" s="105"/>
      <c r="C237" s="85"/>
      <c r="D237" s="87"/>
      <c r="E237" s="89"/>
      <c r="F237" s="148" t="s">
        <v>395</v>
      </c>
      <c r="G237" s="149"/>
      <c r="H237" s="150"/>
      <c r="I237" s="90" t="s">
        <v>83</v>
      </c>
      <c r="J237" s="90" t="s">
        <v>396</v>
      </c>
      <c r="K237" s="147">
        <v>10800</v>
      </c>
      <c r="L237" s="147"/>
      <c r="M237" s="122">
        <v>10800</v>
      </c>
      <c r="N237" s="127"/>
    </row>
    <row r="238" spans="2:14" ht="37.5" customHeight="1" x14ac:dyDescent="0.2">
      <c r="B238" s="152" t="s">
        <v>84</v>
      </c>
      <c r="C238" s="153"/>
      <c r="D238" s="153"/>
      <c r="E238" s="153"/>
      <c r="F238" s="153"/>
      <c r="G238" s="153"/>
      <c r="H238" s="153"/>
      <c r="I238" s="113" t="s">
        <v>85</v>
      </c>
      <c r="J238" s="113"/>
      <c r="K238" s="154">
        <f>K239+K254+K258</f>
        <v>270447.69999999995</v>
      </c>
      <c r="L238" s="154"/>
      <c r="M238" s="154">
        <f>M239+M254+M258</f>
        <v>225426.19999999998</v>
      </c>
      <c r="N238" s="154"/>
    </row>
    <row r="239" spans="2:14" ht="22.5" customHeight="1" x14ac:dyDescent="0.2">
      <c r="B239" s="105"/>
      <c r="C239" s="157" t="s">
        <v>86</v>
      </c>
      <c r="D239" s="157"/>
      <c r="E239" s="157"/>
      <c r="F239" s="157"/>
      <c r="G239" s="157"/>
      <c r="H239" s="157"/>
      <c r="I239" s="84" t="s">
        <v>87</v>
      </c>
      <c r="J239" s="84"/>
      <c r="K239" s="158">
        <f>K240+K244+K251</f>
        <v>152813.4</v>
      </c>
      <c r="L239" s="158"/>
      <c r="M239" s="158">
        <f>M240+M244+M251</f>
        <v>107791.9</v>
      </c>
      <c r="N239" s="158"/>
    </row>
    <row r="240" spans="2:14" ht="39" customHeight="1" x14ac:dyDescent="0.2">
      <c r="B240" s="105"/>
      <c r="C240" s="85"/>
      <c r="D240" s="155" t="s">
        <v>88</v>
      </c>
      <c r="E240" s="155"/>
      <c r="F240" s="155"/>
      <c r="G240" s="155"/>
      <c r="H240" s="155"/>
      <c r="I240" s="86" t="s">
        <v>89</v>
      </c>
      <c r="J240" s="86"/>
      <c r="K240" s="156">
        <f>K241</f>
        <v>72813.399999999994</v>
      </c>
      <c r="L240" s="156"/>
      <c r="M240" s="156">
        <f>M241</f>
        <v>73291.899999999994</v>
      </c>
      <c r="N240" s="156"/>
    </row>
    <row r="241" spans="2:14" ht="36" customHeight="1" x14ac:dyDescent="0.2">
      <c r="B241" s="105"/>
      <c r="C241" s="85"/>
      <c r="D241" s="87"/>
      <c r="E241" s="145" t="s">
        <v>90</v>
      </c>
      <c r="F241" s="145"/>
      <c r="G241" s="145"/>
      <c r="H241" s="145"/>
      <c r="I241" s="88" t="s">
        <v>91</v>
      </c>
      <c r="J241" s="88"/>
      <c r="K241" s="146">
        <f>K242+K243</f>
        <v>72813.399999999994</v>
      </c>
      <c r="L241" s="146"/>
      <c r="M241" s="146">
        <f>M242+M243</f>
        <v>73291.899999999994</v>
      </c>
      <c r="N241" s="146"/>
    </row>
    <row r="242" spans="2:14" ht="53.25" customHeight="1" x14ac:dyDescent="0.2">
      <c r="B242" s="105"/>
      <c r="C242" s="85"/>
      <c r="D242" s="87"/>
      <c r="E242" s="89"/>
      <c r="F242" s="148" t="s">
        <v>333</v>
      </c>
      <c r="G242" s="149"/>
      <c r="H242" s="150"/>
      <c r="I242" s="90" t="s">
        <v>91</v>
      </c>
      <c r="J242" s="90" t="s">
        <v>334</v>
      </c>
      <c r="K242" s="147">
        <v>33002.699999999997</v>
      </c>
      <c r="L242" s="147"/>
      <c r="M242" s="122">
        <v>33002.699999999997</v>
      </c>
      <c r="N242" s="127"/>
    </row>
    <row r="243" spans="2:14" ht="52.5" customHeight="1" x14ac:dyDescent="0.2">
      <c r="B243" s="105"/>
      <c r="C243" s="85"/>
      <c r="D243" s="87"/>
      <c r="E243" s="89"/>
      <c r="F243" s="148" t="s">
        <v>325</v>
      </c>
      <c r="G243" s="149"/>
      <c r="H243" s="150"/>
      <c r="I243" s="90" t="s">
        <v>91</v>
      </c>
      <c r="J243" s="90" t="s">
        <v>326</v>
      </c>
      <c r="K243" s="147">
        <v>39810.699999999997</v>
      </c>
      <c r="L243" s="147"/>
      <c r="M243" s="122">
        <v>40289.199999999997</v>
      </c>
      <c r="N243" s="127"/>
    </row>
    <row r="244" spans="2:14" ht="33" customHeight="1" x14ac:dyDescent="0.2">
      <c r="B244" s="105"/>
      <c r="C244" s="85"/>
      <c r="D244" s="155" t="s">
        <v>92</v>
      </c>
      <c r="E244" s="155"/>
      <c r="F244" s="155"/>
      <c r="G244" s="155"/>
      <c r="H244" s="155"/>
      <c r="I244" s="86" t="s">
        <v>93</v>
      </c>
      <c r="J244" s="86"/>
      <c r="K244" s="156">
        <f>K247+K249+K245</f>
        <v>80000</v>
      </c>
      <c r="L244" s="156"/>
      <c r="M244" s="156">
        <f>M247+M249+M245</f>
        <v>27462</v>
      </c>
      <c r="N244" s="156"/>
    </row>
    <row r="245" spans="2:14" ht="47.25" customHeight="1" x14ac:dyDescent="0.2">
      <c r="B245" s="105"/>
      <c r="C245" s="85"/>
      <c r="D245" s="119"/>
      <c r="E245" s="117"/>
      <c r="F245" s="117"/>
      <c r="G245" s="175" t="s">
        <v>728</v>
      </c>
      <c r="H245" s="176"/>
      <c r="I245" s="120" t="s">
        <v>727</v>
      </c>
      <c r="J245" s="86"/>
      <c r="K245" s="177">
        <f>K246</f>
        <v>0</v>
      </c>
      <c r="L245" s="178"/>
      <c r="M245" s="156">
        <f>M246</f>
        <v>27462</v>
      </c>
      <c r="N245" s="156"/>
    </row>
    <row r="246" spans="2:14" ht="22.5" customHeight="1" x14ac:dyDescent="0.2">
      <c r="B246" s="105"/>
      <c r="C246" s="85"/>
      <c r="D246" s="119"/>
      <c r="E246" s="117"/>
      <c r="F246" s="117"/>
      <c r="G246" s="175" t="s">
        <v>303</v>
      </c>
      <c r="H246" s="176"/>
      <c r="I246" s="120" t="s">
        <v>727</v>
      </c>
      <c r="J246" s="86">
        <v>622</v>
      </c>
      <c r="K246" s="177">
        <v>0</v>
      </c>
      <c r="L246" s="178"/>
      <c r="M246" s="123">
        <v>27462</v>
      </c>
      <c r="N246" s="123"/>
    </row>
    <row r="247" spans="2:14" ht="40.5" customHeight="1" x14ac:dyDescent="0.2">
      <c r="B247" s="105"/>
      <c r="C247" s="85"/>
      <c r="D247" s="87"/>
      <c r="E247" s="145" t="s">
        <v>691</v>
      </c>
      <c r="F247" s="145"/>
      <c r="G247" s="145"/>
      <c r="H247" s="145"/>
      <c r="I247" s="88" t="s">
        <v>94</v>
      </c>
      <c r="J247" s="88"/>
      <c r="K247" s="146">
        <f>K248</f>
        <v>76000</v>
      </c>
      <c r="L247" s="146"/>
      <c r="M247" s="146">
        <f>M248</f>
        <v>0</v>
      </c>
      <c r="N247" s="146"/>
    </row>
    <row r="248" spans="2:14" ht="53.25" customHeight="1" x14ac:dyDescent="0.2">
      <c r="B248" s="105"/>
      <c r="C248" s="85"/>
      <c r="D248" s="87"/>
      <c r="E248" s="89"/>
      <c r="F248" s="148" t="s">
        <v>437</v>
      </c>
      <c r="G248" s="149"/>
      <c r="H248" s="150"/>
      <c r="I248" s="90" t="s">
        <v>94</v>
      </c>
      <c r="J248" s="90" t="s">
        <v>438</v>
      </c>
      <c r="K248" s="147">
        <v>76000</v>
      </c>
      <c r="L248" s="147"/>
      <c r="M248" s="122">
        <v>0</v>
      </c>
      <c r="N248" s="127"/>
    </row>
    <row r="249" spans="2:14" ht="36" customHeight="1" x14ac:dyDescent="0.2">
      <c r="B249" s="105"/>
      <c r="C249" s="85"/>
      <c r="D249" s="87"/>
      <c r="E249" s="145" t="s">
        <v>95</v>
      </c>
      <c r="F249" s="145"/>
      <c r="G249" s="145"/>
      <c r="H249" s="145"/>
      <c r="I249" s="88" t="s">
        <v>96</v>
      </c>
      <c r="J249" s="88"/>
      <c r="K249" s="146">
        <f>K250</f>
        <v>4000</v>
      </c>
      <c r="L249" s="146"/>
      <c r="M249" s="146">
        <f>M250</f>
        <v>0</v>
      </c>
      <c r="N249" s="146"/>
    </row>
    <row r="250" spans="2:14" ht="51.75" customHeight="1" x14ac:dyDescent="0.2">
      <c r="B250" s="105"/>
      <c r="C250" s="85"/>
      <c r="D250" s="87"/>
      <c r="E250" s="89"/>
      <c r="F250" s="148" t="s">
        <v>437</v>
      </c>
      <c r="G250" s="149"/>
      <c r="H250" s="150"/>
      <c r="I250" s="90" t="s">
        <v>96</v>
      </c>
      <c r="J250" s="90" t="s">
        <v>438</v>
      </c>
      <c r="K250" s="147">
        <v>4000</v>
      </c>
      <c r="L250" s="147"/>
      <c r="M250" s="122">
        <v>0</v>
      </c>
      <c r="N250" s="127"/>
    </row>
    <row r="251" spans="2:14" ht="38.25" customHeight="1" x14ac:dyDescent="0.2">
      <c r="B251" s="105"/>
      <c r="C251" s="85"/>
      <c r="D251" s="87"/>
      <c r="E251" s="89"/>
      <c r="F251" s="116"/>
      <c r="G251" s="159" t="s">
        <v>725</v>
      </c>
      <c r="H251" s="160"/>
      <c r="I251" s="118" t="s">
        <v>723</v>
      </c>
      <c r="J251" s="90"/>
      <c r="K251" s="161">
        <f>K252</f>
        <v>0</v>
      </c>
      <c r="L251" s="162"/>
      <c r="M251" s="147">
        <f>M252</f>
        <v>7038</v>
      </c>
      <c r="N251" s="147"/>
    </row>
    <row r="252" spans="2:14" ht="36" customHeight="1" x14ac:dyDescent="0.2">
      <c r="B252" s="105"/>
      <c r="C252" s="85"/>
      <c r="D252" s="87"/>
      <c r="E252" s="89"/>
      <c r="F252" s="116"/>
      <c r="G252" s="159" t="s">
        <v>726</v>
      </c>
      <c r="H252" s="160"/>
      <c r="I252" s="118" t="s">
        <v>724</v>
      </c>
      <c r="J252" s="90"/>
      <c r="K252" s="161">
        <f>K253</f>
        <v>0</v>
      </c>
      <c r="L252" s="162"/>
      <c r="M252" s="147">
        <f>M253</f>
        <v>7038</v>
      </c>
      <c r="N252" s="147"/>
    </row>
    <row r="253" spans="2:14" ht="21.75" customHeight="1" x14ac:dyDescent="0.2">
      <c r="B253" s="105"/>
      <c r="C253" s="85"/>
      <c r="D253" s="87"/>
      <c r="E253" s="89"/>
      <c r="F253" s="116"/>
      <c r="G253" s="159" t="s">
        <v>303</v>
      </c>
      <c r="H253" s="160"/>
      <c r="I253" s="118" t="s">
        <v>724</v>
      </c>
      <c r="J253" s="90">
        <v>622</v>
      </c>
      <c r="K253" s="161">
        <v>0</v>
      </c>
      <c r="L253" s="162"/>
      <c r="M253" s="122">
        <v>7038</v>
      </c>
      <c r="N253" s="127"/>
    </row>
    <row r="254" spans="2:14" ht="18.75" customHeight="1" x14ac:dyDescent="0.2">
      <c r="B254" s="105"/>
      <c r="C254" s="157" t="s">
        <v>97</v>
      </c>
      <c r="D254" s="157"/>
      <c r="E254" s="157"/>
      <c r="F254" s="157"/>
      <c r="G254" s="157"/>
      <c r="H254" s="157"/>
      <c r="I254" s="84" t="s">
        <v>98</v>
      </c>
      <c r="J254" s="84"/>
      <c r="K254" s="158">
        <f>K255</f>
        <v>8240</v>
      </c>
      <c r="L254" s="158"/>
      <c r="M254" s="158">
        <f>M255</f>
        <v>8240</v>
      </c>
      <c r="N254" s="158"/>
    </row>
    <row r="255" spans="2:14" ht="55.5" customHeight="1" x14ac:dyDescent="0.2">
      <c r="B255" s="105"/>
      <c r="C255" s="85"/>
      <c r="D255" s="155" t="s">
        <v>99</v>
      </c>
      <c r="E255" s="155"/>
      <c r="F255" s="155"/>
      <c r="G255" s="155"/>
      <c r="H255" s="155"/>
      <c r="I255" s="86" t="s">
        <v>100</v>
      </c>
      <c r="J255" s="86"/>
      <c r="K255" s="156">
        <f>K256</f>
        <v>8240</v>
      </c>
      <c r="L255" s="156"/>
      <c r="M255" s="156">
        <f>M256</f>
        <v>8240</v>
      </c>
      <c r="N255" s="156"/>
    </row>
    <row r="256" spans="2:14" ht="39" customHeight="1" x14ac:dyDescent="0.2">
      <c r="B256" s="105"/>
      <c r="C256" s="85"/>
      <c r="D256" s="87"/>
      <c r="E256" s="145" t="s">
        <v>101</v>
      </c>
      <c r="F256" s="145"/>
      <c r="G256" s="145"/>
      <c r="H256" s="145"/>
      <c r="I256" s="88" t="s">
        <v>102</v>
      </c>
      <c r="J256" s="88"/>
      <c r="K256" s="146">
        <f>K257</f>
        <v>8240</v>
      </c>
      <c r="L256" s="146"/>
      <c r="M256" s="146">
        <f>M257</f>
        <v>8240</v>
      </c>
      <c r="N256" s="146"/>
    </row>
    <row r="257" spans="2:14" ht="47.25" customHeight="1" x14ac:dyDescent="0.2">
      <c r="B257" s="105"/>
      <c r="C257" s="85"/>
      <c r="D257" s="87"/>
      <c r="E257" s="89"/>
      <c r="F257" s="148" t="s">
        <v>333</v>
      </c>
      <c r="G257" s="149"/>
      <c r="H257" s="150"/>
      <c r="I257" s="90" t="s">
        <v>102</v>
      </c>
      <c r="J257" s="90" t="s">
        <v>334</v>
      </c>
      <c r="K257" s="147">
        <v>8240</v>
      </c>
      <c r="L257" s="147"/>
      <c r="M257" s="122">
        <v>8240</v>
      </c>
      <c r="N257" s="127"/>
    </row>
    <row r="258" spans="2:14" ht="24" customHeight="1" x14ac:dyDescent="0.2">
      <c r="B258" s="105"/>
      <c r="C258" s="157" t="s">
        <v>103</v>
      </c>
      <c r="D258" s="157"/>
      <c r="E258" s="157"/>
      <c r="F258" s="157"/>
      <c r="G258" s="157"/>
      <c r="H258" s="157"/>
      <c r="I258" s="84" t="s">
        <v>104</v>
      </c>
      <c r="J258" s="84"/>
      <c r="K258" s="158">
        <f>K259</f>
        <v>109394.29999999999</v>
      </c>
      <c r="L258" s="158"/>
      <c r="M258" s="158">
        <f>M259</f>
        <v>109394.29999999999</v>
      </c>
      <c r="N258" s="158"/>
    </row>
    <row r="259" spans="2:14" ht="36" customHeight="1" x14ac:dyDescent="0.2">
      <c r="B259" s="105"/>
      <c r="C259" s="85"/>
      <c r="D259" s="155" t="s">
        <v>105</v>
      </c>
      <c r="E259" s="155"/>
      <c r="F259" s="155"/>
      <c r="G259" s="155"/>
      <c r="H259" s="155"/>
      <c r="I259" s="86" t="s">
        <v>106</v>
      </c>
      <c r="J259" s="86"/>
      <c r="K259" s="156">
        <f>K260</f>
        <v>109394.29999999999</v>
      </c>
      <c r="L259" s="156"/>
      <c r="M259" s="156">
        <f>M260</f>
        <v>109394.29999999999</v>
      </c>
      <c r="N259" s="156"/>
    </row>
    <row r="260" spans="2:14" ht="36" customHeight="1" x14ac:dyDescent="0.2">
      <c r="B260" s="105"/>
      <c r="C260" s="85"/>
      <c r="D260" s="87"/>
      <c r="E260" s="145" t="s">
        <v>107</v>
      </c>
      <c r="F260" s="145"/>
      <c r="G260" s="145"/>
      <c r="H260" s="145"/>
      <c r="I260" s="88" t="s">
        <v>108</v>
      </c>
      <c r="J260" s="88"/>
      <c r="K260" s="146">
        <f>K261+K262</f>
        <v>109394.29999999999</v>
      </c>
      <c r="L260" s="146"/>
      <c r="M260" s="146">
        <f>M261+M262</f>
        <v>109394.29999999999</v>
      </c>
      <c r="N260" s="146"/>
    </row>
    <row r="261" spans="2:14" ht="56.25" customHeight="1" x14ac:dyDescent="0.2">
      <c r="B261" s="105"/>
      <c r="C261" s="85"/>
      <c r="D261" s="87"/>
      <c r="E261" s="89"/>
      <c r="F261" s="148" t="s">
        <v>333</v>
      </c>
      <c r="G261" s="149"/>
      <c r="H261" s="150"/>
      <c r="I261" s="90" t="s">
        <v>108</v>
      </c>
      <c r="J261" s="90" t="s">
        <v>334</v>
      </c>
      <c r="K261" s="147">
        <v>69404.7</v>
      </c>
      <c r="L261" s="147"/>
      <c r="M261" s="122">
        <v>69404.7</v>
      </c>
      <c r="N261" s="127"/>
    </row>
    <row r="262" spans="2:14" ht="53.25" customHeight="1" x14ac:dyDescent="0.2">
      <c r="B262" s="105"/>
      <c r="C262" s="85"/>
      <c r="D262" s="87"/>
      <c r="E262" s="89"/>
      <c r="F262" s="148" t="s">
        <v>325</v>
      </c>
      <c r="G262" s="149"/>
      <c r="H262" s="150"/>
      <c r="I262" s="90" t="s">
        <v>108</v>
      </c>
      <c r="J262" s="90" t="s">
        <v>326</v>
      </c>
      <c r="K262" s="147">
        <v>39989.599999999999</v>
      </c>
      <c r="L262" s="147"/>
      <c r="M262" s="122">
        <v>39989.599999999999</v>
      </c>
      <c r="N262" s="127"/>
    </row>
    <row r="263" spans="2:14" ht="36.75" customHeight="1" x14ac:dyDescent="0.2">
      <c r="B263" s="152" t="s">
        <v>109</v>
      </c>
      <c r="C263" s="153"/>
      <c r="D263" s="153"/>
      <c r="E263" s="153"/>
      <c r="F263" s="153"/>
      <c r="G263" s="153"/>
      <c r="H263" s="153"/>
      <c r="I263" s="113" t="s">
        <v>110</v>
      </c>
      <c r="J263" s="113"/>
      <c r="K263" s="154">
        <f>K264+K273</f>
        <v>13374.3</v>
      </c>
      <c r="L263" s="154"/>
      <c r="M263" s="154">
        <f>M264+M273</f>
        <v>18091</v>
      </c>
      <c r="N263" s="154"/>
    </row>
    <row r="264" spans="2:14" ht="21.75" customHeight="1" x14ac:dyDescent="0.2">
      <c r="B264" s="105"/>
      <c r="C264" s="157" t="s">
        <v>111</v>
      </c>
      <c r="D264" s="157"/>
      <c r="E264" s="157"/>
      <c r="F264" s="157"/>
      <c r="G264" s="157"/>
      <c r="H264" s="157"/>
      <c r="I264" s="84" t="s">
        <v>112</v>
      </c>
      <c r="J264" s="84"/>
      <c r="K264" s="158">
        <f>K265+K270</f>
        <v>11193.3</v>
      </c>
      <c r="L264" s="158"/>
      <c r="M264" s="158">
        <f>M265+M270</f>
        <v>15910</v>
      </c>
      <c r="N264" s="158"/>
    </row>
    <row r="265" spans="2:14" ht="48" customHeight="1" x14ac:dyDescent="0.2">
      <c r="B265" s="105"/>
      <c r="C265" s="85"/>
      <c r="D265" s="155" t="s">
        <v>113</v>
      </c>
      <c r="E265" s="155"/>
      <c r="F265" s="155"/>
      <c r="G265" s="155"/>
      <c r="H265" s="155"/>
      <c r="I265" s="86" t="s">
        <v>114</v>
      </c>
      <c r="J265" s="86"/>
      <c r="K265" s="156">
        <f>K266+K268</f>
        <v>1568.3</v>
      </c>
      <c r="L265" s="156"/>
      <c r="M265" s="156">
        <f>M266+M268</f>
        <v>1662.4</v>
      </c>
      <c r="N265" s="156"/>
    </row>
    <row r="266" spans="2:14" ht="33.75" customHeight="1" x14ac:dyDescent="0.2">
      <c r="B266" s="105"/>
      <c r="C266" s="85"/>
      <c r="D266" s="87"/>
      <c r="E266" s="145" t="s">
        <v>115</v>
      </c>
      <c r="F266" s="145"/>
      <c r="G266" s="145"/>
      <c r="H266" s="145"/>
      <c r="I266" s="88" t="s">
        <v>116</v>
      </c>
      <c r="J266" s="88"/>
      <c r="K266" s="146">
        <f>K267</f>
        <v>462.8</v>
      </c>
      <c r="L266" s="146"/>
      <c r="M266" s="146">
        <f>M267</f>
        <v>490.6</v>
      </c>
      <c r="N266" s="146"/>
    </row>
    <row r="267" spans="2:14" ht="35.25" customHeight="1" x14ac:dyDescent="0.2">
      <c r="B267" s="105"/>
      <c r="C267" s="85"/>
      <c r="D267" s="87"/>
      <c r="E267" s="89"/>
      <c r="F267" s="148" t="s">
        <v>383</v>
      </c>
      <c r="G267" s="149"/>
      <c r="H267" s="150"/>
      <c r="I267" s="90" t="s">
        <v>116</v>
      </c>
      <c r="J267" s="90" t="s">
        <v>384</v>
      </c>
      <c r="K267" s="147">
        <v>462.8</v>
      </c>
      <c r="L267" s="147"/>
      <c r="M267" s="122">
        <v>490.6</v>
      </c>
      <c r="N267" s="127"/>
    </row>
    <row r="268" spans="2:14" ht="49.5" customHeight="1" x14ac:dyDescent="0.2">
      <c r="B268" s="105"/>
      <c r="C268" s="85"/>
      <c r="D268" s="87"/>
      <c r="E268" s="145" t="s">
        <v>117</v>
      </c>
      <c r="F268" s="145"/>
      <c r="G268" s="145"/>
      <c r="H268" s="145"/>
      <c r="I268" s="88" t="s">
        <v>118</v>
      </c>
      <c r="J268" s="88"/>
      <c r="K268" s="146">
        <f>K269</f>
        <v>1105.5</v>
      </c>
      <c r="L268" s="146"/>
      <c r="M268" s="146">
        <f>M269</f>
        <v>1171.8</v>
      </c>
      <c r="N268" s="146"/>
    </row>
    <row r="269" spans="2:14" ht="37.5" customHeight="1" x14ac:dyDescent="0.2">
      <c r="B269" s="105"/>
      <c r="C269" s="85"/>
      <c r="D269" s="87"/>
      <c r="E269" s="89"/>
      <c r="F269" s="148" t="s">
        <v>383</v>
      </c>
      <c r="G269" s="149"/>
      <c r="H269" s="150"/>
      <c r="I269" s="90" t="s">
        <v>118</v>
      </c>
      <c r="J269" s="90" t="s">
        <v>384</v>
      </c>
      <c r="K269" s="147">
        <v>1105.5</v>
      </c>
      <c r="L269" s="147"/>
      <c r="M269" s="122">
        <v>1171.8</v>
      </c>
      <c r="N269" s="127"/>
    </row>
    <row r="270" spans="2:14" ht="51" customHeight="1" x14ac:dyDescent="0.2">
      <c r="B270" s="105"/>
      <c r="C270" s="85"/>
      <c r="D270" s="155" t="s">
        <v>119</v>
      </c>
      <c r="E270" s="155"/>
      <c r="F270" s="155"/>
      <c r="G270" s="155"/>
      <c r="H270" s="155"/>
      <c r="I270" s="86" t="s">
        <v>120</v>
      </c>
      <c r="J270" s="86"/>
      <c r="K270" s="156">
        <f>K271</f>
        <v>9625</v>
      </c>
      <c r="L270" s="156"/>
      <c r="M270" s="156">
        <f>M271</f>
        <v>14247.6</v>
      </c>
      <c r="N270" s="156"/>
    </row>
    <row r="271" spans="2:14" ht="19.5" customHeight="1" x14ac:dyDescent="0.2">
      <c r="B271" s="105"/>
      <c r="C271" s="85"/>
      <c r="D271" s="87"/>
      <c r="E271" s="145" t="s">
        <v>121</v>
      </c>
      <c r="F271" s="145"/>
      <c r="G271" s="145"/>
      <c r="H271" s="145"/>
      <c r="I271" s="88" t="s">
        <v>122</v>
      </c>
      <c r="J271" s="88"/>
      <c r="K271" s="146">
        <f>K272</f>
        <v>9625</v>
      </c>
      <c r="L271" s="146"/>
      <c r="M271" s="146">
        <f>M272</f>
        <v>14247.6</v>
      </c>
      <c r="N271" s="146"/>
    </row>
    <row r="272" spans="2:14" ht="35.25" customHeight="1" x14ac:dyDescent="0.2">
      <c r="B272" s="105"/>
      <c r="C272" s="85"/>
      <c r="D272" s="87"/>
      <c r="E272" s="89"/>
      <c r="F272" s="148" t="s">
        <v>441</v>
      </c>
      <c r="G272" s="149"/>
      <c r="H272" s="150"/>
      <c r="I272" s="90" t="s">
        <v>122</v>
      </c>
      <c r="J272" s="90" t="s">
        <v>442</v>
      </c>
      <c r="K272" s="147">
        <v>9625</v>
      </c>
      <c r="L272" s="147"/>
      <c r="M272" s="122">
        <v>14247.6</v>
      </c>
      <c r="N272" s="127"/>
    </row>
    <row r="273" spans="2:14" ht="39.75" customHeight="1" x14ac:dyDescent="0.2">
      <c r="B273" s="105"/>
      <c r="C273" s="157" t="s">
        <v>123</v>
      </c>
      <c r="D273" s="157"/>
      <c r="E273" s="157"/>
      <c r="F273" s="157"/>
      <c r="G273" s="157"/>
      <c r="H273" s="157"/>
      <c r="I273" s="84" t="s">
        <v>124</v>
      </c>
      <c r="J273" s="84"/>
      <c r="K273" s="158">
        <f>K274</f>
        <v>2181</v>
      </c>
      <c r="L273" s="158"/>
      <c r="M273" s="158">
        <f>M274</f>
        <v>2181</v>
      </c>
      <c r="N273" s="158"/>
    </row>
    <row r="274" spans="2:14" ht="38.25" customHeight="1" x14ac:dyDescent="0.2">
      <c r="B274" s="105"/>
      <c r="C274" s="85"/>
      <c r="D274" s="155" t="s">
        <v>125</v>
      </c>
      <c r="E274" s="155"/>
      <c r="F274" s="155"/>
      <c r="G274" s="155"/>
      <c r="H274" s="155"/>
      <c r="I274" s="86" t="s">
        <v>126</v>
      </c>
      <c r="J274" s="86"/>
      <c r="K274" s="156">
        <f>K275</f>
        <v>2181</v>
      </c>
      <c r="L274" s="156"/>
      <c r="M274" s="156">
        <f>M275</f>
        <v>2181</v>
      </c>
      <c r="N274" s="156"/>
    </row>
    <row r="275" spans="2:14" ht="54" customHeight="1" x14ac:dyDescent="0.2">
      <c r="B275" s="105"/>
      <c r="C275" s="85"/>
      <c r="D275" s="87"/>
      <c r="E275" s="145" t="s">
        <v>127</v>
      </c>
      <c r="F275" s="145"/>
      <c r="G275" s="145"/>
      <c r="H275" s="145"/>
      <c r="I275" s="88" t="s">
        <v>128</v>
      </c>
      <c r="J275" s="88"/>
      <c r="K275" s="146">
        <f>K276+K277+K278</f>
        <v>2181</v>
      </c>
      <c r="L275" s="146"/>
      <c r="M275" s="146">
        <f>M276+M277+M278</f>
        <v>2181</v>
      </c>
      <c r="N275" s="146"/>
    </row>
    <row r="276" spans="2:14" ht="15" customHeight="1" x14ac:dyDescent="0.2">
      <c r="B276" s="105"/>
      <c r="C276" s="85"/>
      <c r="D276" s="87"/>
      <c r="E276" s="89"/>
      <c r="F276" s="148" t="s">
        <v>416</v>
      </c>
      <c r="G276" s="149"/>
      <c r="H276" s="150"/>
      <c r="I276" s="90" t="s">
        <v>128</v>
      </c>
      <c r="J276" s="90" t="s">
        <v>417</v>
      </c>
      <c r="K276" s="147">
        <v>286.10000000000002</v>
      </c>
      <c r="L276" s="147"/>
      <c r="M276" s="122">
        <v>286.10000000000002</v>
      </c>
      <c r="N276" s="127"/>
    </row>
    <row r="277" spans="2:14" ht="34.5" customHeight="1" x14ac:dyDescent="0.2">
      <c r="B277" s="105"/>
      <c r="C277" s="85"/>
      <c r="D277" s="87"/>
      <c r="E277" s="89"/>
      <c r="F277" s="148" t="s">
        <v>418</v>
      </c>
      <c r="G277" s="149"/>
      <c r="H277" s="150"/>
      <c r="I277" s="90" t="s">
        <v>128</v>
      </c>
      <c r="J277" s="90" t="s">
        <v>419</v>
      </c>
      <c r="K277" s="147">
        <v>86.4</v>
      </c>
      <c r="L277" s="147"/>
      <c r="M277" s="122">
        <v>86.4</v>
      </c>
      <c r="N277" s="127"/>
    </row>
    <row r="278" spans="2:14" ht="21.75" customHeight="1" x14ac:dyDescent="0.2">
      <c r="B278" s="105"/>
      <c r="C278" s="85"/>
      <c r="D278" s="87"/>
      <c r="E278" s="89"/>
      <c r="F278" s="148" t="s">
        <v>731</v>
      </c>
      <c r="G278" s="149"/>
      <c r="H278" s="150"/>
      <c r="I278" s="90" t="s">
        <v>128</v>
      </c>
      <c r="J278" s="90" t="s">
        <v>296</v>
      </c>
      <c r="K278" s="147">
        <v>1808.5</v>
      </c>
      <c r="L278" s="147"/>
      <c r="M278" s="122">
        <v>1808.5</v>
      </c>
      <c r="N278" s="127"/>
    </row>
    <row r="279" spans="2:14" ht="35.25" customHeight="1" x14ac:dyDescent="0.2">
      <c r="B279" s="152" t="s">
        <v>129</v>
      </c>
      <c r="C279" s="153"/>
      <c r="D279" s="153"/>
      <c r="E279" s="153"/>
      <c r="F279" s="153"/>
      <c r="G279" s="153"/>
      <c r="H279" s="153"/>
      <c r="I279" s="113" t="s">
        <v>130</v>
      </c>
      <c r="J279" s="113"/>
      <c r="K279" s="154">
        <f>K280+K293+K297</f>
        <v>3670</v>
      </c>
      <c r="L279" s="154"/>
      <c r="M279" s="154">
        <f>M280+M293+M297</f>
        <v>3670</v>
      </c>
      <c r="N279" s="154"/>
    </row>
    <row r="280" spans="2:14" ht="23.25" customHeight="1" x14ac:dyDescent="0.2">
      <c r="B280" s="105"/>
      <c r="C280" s="157" t="s">
        <v>131</v>
      </c>
      <c r="D280" s="157"/>
      <c r="E280" s="157"/>
      <c r="F280" s="157"/>
      <c r="G280" s="157"/>
      <c r="H280" s="157"/>
      <c r="I280" s="84" t="s">
        <v>132</v>
      </c>
      <c r="J280" s="84"/>
      <c r="K280" s="158">
        <f>K281</f>
        <v>1730</v>
      </c>
      <c r="L280" s="158"/>
      <c r="M280" s="158">
        <f>M281</f>
        <v>1730</v>
      </c>
      <c r="N280" s="158"/>
    </row>
    <row r="281" spans="2:14" ht="20.25" customHeight="1" x14ac:dyDescent="0.2">
      <c r="B281" s="105"/>
      <c r="C281" s="85"/>
      <c r="D281" s="155" t="s">
        <v>133</v>
      </c>
      <c r="E281" s="155"/>
      <c r="F281" s="155"/>
      <c r="G281" s="155"/>
      <c r="H281" s="155"/>
      <c r="I281" s="86" t="s">
        <v>134</v>
      </c>
      <c r="J281" s="86"/>
      <c r="K281" s="156">
        <f>K282+K284+K286+K288+K290</f>
        <v>1730</v>
      </c>
      <c r="L281" s="156"/>
      <c r="M281" s="156">
        <f>M282+M284+M286+M288+M290</f>
        <v>1730</v>
      </c>
      <c r="N281" s="156"/>
    </row>
    <row r="282" spans="2:14" ht="18.75" customHeight="1" x14ac:dyDescent="0.2">
      <c r="B282" s="105"/>
      <c r="C282" s="85"/>
      <c r="D282" s="87"/>
      <c r="E282" s="145" t="s">
        <v>135</v>
      </c>
      <c r="F282" s="145"/>
      <c r="G282" s="145"/>
      <c r="H282" s="145"/>
      <c r="I282" s="88" t="s">
        <v>136</v>
      </c>
      <c r="J282" s="88"/>
      <c r="K282" s="146">
        <f>K283</f>
        <v>680</v>
      </c>
      <c r="L282" s="146"/>
      <c r="M282" s="146">
        <f>M283</f>
        <v>680</v>
      </c>
      <c r="N282" s="146"/>
    </row>
    <row r="283" spans="2:14" ht="18.75" customHeight="1" x14ac:dyDescent="0.2">
      <c r="B283" s="105"/>
      <c r="C283" s="85"/>
      <c r="D283" s="87"/>
      <c r="E283" s="89"/>
      <c r="F283" s="148" t="s">
        <v>731</v>
      </c>
      <c r="G283" s="149"/>
      <c r="H283" s="150"/>
      <c r="I283" s="90" t="s">
        <v>136</v>
      </c>
      <c r="J283" s="90" t="s">
        <v>296</v>
      </c>
      <c r="K283" s="147">
        <v>680</v>
      </c>
      <c r="L283" s="147"/>
      <c r="M283" s="122">
        <v>680</v>
      </c>
      <c r="N283" s="127"/>
    </row>
    <row r="284" spans="2:14" ht="18" customHeight="1" x14ac:dyDescent="0.2">
      <c r="B284" s="105"/>
      <c r="C284" s="85"/>
      <c r="D284" s="87"/>
      <c r="E284" s="145" t="s">
        <v>137</v>
      </c>
      <c r="F284" s="145"/>
      <c r="G284" s="145"/>
      <c r="H284" s="145"/>
      <c r="I284" s="88" t="s">
        <v>138</v>
      </c>
      <c r="J284" s="88"/>
      <c r="K284" s="146">
        <f>K285</f>
        <v>100</v>
      </c>
      <c r="L284" s="146"/>
      <c r="M284" s="146">
        <f>M285</f>
        <v>100</v>
      </c>
      <c r="N284" s="146"/>
    </row>
    <row r="285" spans="2:14" ht="17.25" customHeight="1" x14ac:dyDescent="0.2">
      <c r="B285" s="105"/>
      <c r="C285" s="85"/>
      <c r="D285" s="87"/>
      <c r="E285" s="89"/>
      <c r="F285" s="148" t="s">
        <v>731</v>
      </c>
      <c r="G285" s="149"/>
      <c r="H285" s="150"/>
      <c r="I285" s="90" t="s">
        <v>138</v>
      </c>
      <c r="J285" s="90" t="s">
        <v>296</v>
      </c>
      <c r="K285" s="147">
        <v>100</v>
      </c>
      <c r="L285" s="147"/>
      <c r="M285" s="122">
        <v>100</v>
      </c>
      <c r="N285" s="127"/>
    </row>
    <row r="286" spans="2:14" ht="21" customHeight="1" x14ac:dyDescent="0.2">
      <c r="B286" s="105"/>
      <c r="C286" s="85"/>
      <c r="D286" s="87"/>
      <c r="E286" s="145" t="s">
        <v>139</v>
      </c>
      <c r="F286" s="145"/>
      <c r="G286" s="145"/>
      <c r="H286" s="145"/>
      <c r="I286" s="88" t="s">
        <v>140</v>
      </c>
      <c r="J286" s="88"/>
      <c r="K286" s="146">
        <f>K287</f>
        <v>270</v>
      </c>
      <c r="L286" s="146"/>
      <c r="M286" s="146">
        <f>M287</f>
        <v>270</v>
      </c>
      <c r="N286" s="146"/>
    </row>
    <row r="287" spans="2:14" ht="19.5" customHeight="1" x14ac:dyDescent="0.2">
      <c r="B287" s="105"/>
      <c r="C287" s="85"/>
      <c r="D287" s="87"/>
      <c r="E287" s="89"/>
      <c r="F287" s="148" t="s">
        <v>731</v>
      </c>
      <c r="G287" s="149"/>
      <c r="H287" s="150"/>
      <c r="I287" s="90" t="s">
        <v>140</v>
      </c>
      <c r="J287" s="90" t="s">
        <v>296</v>
      </c>
      <c r="K287" s="147">
        <v>270</v>
      </c>
      <c r="L287" s="147"/>
      <c r="M287" s="122">
        <v>270</v>
      </c>
      <c r="N287" s="127"/>
    </row>
    <row r="288" spans="2:14" ht="18.75" customHeight="1" x14ac:dyDescent="0.2">
      <c r="B288" s="105"/>
      <c r="C288" s="85"/>
      <c r="D288" s="87"/>
      <c r="E288" s="145" t="s">
        <v>141</v>
      </c>
      <c r="F288" s="145"/>
      <c r="G288" s="145"/>
      <c r="H288" s="145"/>
      <c r="I288" s="88" t="s">
        <v>142</v>
      </c>
      <c r="J288" s="88"/>
      <c r="K288" s="146">
        <f>K289</f>
        <v>190</v>
      </c>
      <c r="L288" s="146"/>
      <c r="M288" s="146">
        <f>M289</f>
        <v>190</v>
      </c>
      <c r="N288" s="146"/>
    </row>
    <row r="289" spans="2:14" ht="16.5" customHeight="1" x14ac:dyDescent="0.2">
      <c r="B289" s="105"/>
      <c r="C289" s="85"/>
      <c r="D289" s="87"/>
      <c r="E289" s="89"/>
      <c r="F289" s="148" t="s">
        <v>731</v>
      </c>
      <c r="G289" s="149"/>
      <c r="H289" s="150"/>
      <c r="I289" s="90" t="s">
        <v>142</v>
      </c>
      <c r="J289" s="90" t="s">
        <v>296</v>
      </c>
      <c r="K289" s="147">
        <v>190</v>
      </c>
      <c r="L289" s="147"/>
      <c r="M289" s="122">
        <v>190</v>
      </c>
      <c r="N289" s="127"/>
    </row>
    <row r="290" spans="2:14" ht="24.75" customHeight="1" x14ac:dyDescent="0.2">
      <c r="B290" s="105"/>
      <c r="C290" s="85"/>
      <c r="D290" s="87"/>
      <c r="E290" s="145" t="s">
        <v>143</v>
      </c>
      <c r="F290" s="145"/>
      <c r="G290" s="145"/>
      <c r="H290" s="145"/>
      <c r="I290" s="88" t="s">
        <v>144</v>
      </c>
      <c r="J290" s="88"/>
      <c r="K290" s="146">
        <f>K291+K292</f>
        <v>490</v>
      </c>
      <c r="L290" s="146"/>
      <c r="M290" s="146">
        <f>M291+M292</f>
        <v>490</v>
      </c>
      <c r="N290" s="146"/>
    </row>
    <row r="291" spans="2:14" ht="20.25" customHeight="1" x14ac:dyDescent="0.2">
      <c r="B291" s="105"/>
      <c r="C291" s="85"/>
      <c r="D291" s="87"/>
      <c r="E291" s="89"/>
      <c r="F291" s="148" t="s">
        <v>731</v>
      </c>
      <c r="G291" s="149"/>
      <c r="H291" s="150"/>
      <c r="I291" s="90" t="s">
        <v>144</v>
      </c>
      <c r="J291" s="90" t="s">
        <v>296</v>
      </c>
      <c r="K291" s="147">
        <v>400</v>
      </c>
      <c r="L291" s="147"/>
      <c r="M291" s="122">
        <v>400</v>
      </c>
      <c r="N291" s="127"/>
    </row>
    <row r="292" spans="2:14" ht="23.25" customHeight="1" x14ac:dyDescent="0.2">
      <c r="B292" s="105"/>
      <c r="C292" s="85"/>
      <c r="D292" s="87"/>
      <c r="E292" s="89"/>
      <c r="F292" s="148" t="s">
        <v>395</v>
      </c>
      <c r="G292" s="149"/>
      <c r="H292" s="150"/>
      <c r="I292" s="90" t="s">
        <v>144</v>
      </c>
      <c r="J292" s="90" t="s">
        <v>396</v>
      </c>
      <c r="K292" s="147">
        <v>90</v>
      </c>
      <c r="L292" s="147"/>
      <c r="M292" s="122">
        <v>90</v>
      </c>
      <c r="N292" s="127"/>
    </row>
    <row r="293" spans="2:14" ht="20.25" customHeight="1" x14ac:dyDescent="0.2">
      <c r="B293" s="105"/>
      <c r="C293" s="157" t="s">
        <v>145</v>
      </c>
      <c r="D293" s="157"/>
      <c r="E293" s="157"/>
      <c r="F293" s="157"/>
      <c r="G293" s="157"/>
      <c r="H293" s="157"/>
      <c r="I293" s="84" t="s">
        <v>146</v>
      </c>
      <c r="J293" s="84"/>
      <c r="K293" s="158">
        <f>K294</f>
        <v>1000</v>
      </c>
      <c r="L293" s="158"/>
      <c r="M293" s="158">
        <f>M294</f>
        <v>1000</v>
      </c>
      <c r="N293" s="158"/>
    </row>
    <row r="294" spans="2:14" ht="15" customHeight="1" x14ac:dyDescent="0.2">
      <c r="B294" s="105"/>
      <c r="C294" s="85"/>
      <c r="D294" s="155" t="s">
        <v>147</v>
      </c>
      <c r="E294" s="155"/>
      <c r="F294" s="155"/>
      <c r="G294" s="155"/>
      <c r="H294" s="155"/>
      <c r="I294" s="86" t="s">
        <v>148</v>
      </c>
      <c r="J294" s="86"/>
      <c r="K294" s="156">
        <f>K295</f>
        <v>1000</v>
      </c>
      <c r="L294" s="156"/>
      <c r="M294" s="156">
        <f>M295</f>
        <v>1000</v>
      </c>
      <c r="N294" s="156"/>
    </row>
    <row r="295" spans="2:14" ht="22.5" customHeight="1" x14ac:dyDescent="0.2">
      <c r="B295" s="105"/>
      <c r="C295" s="85"/>
      <c r="D295" s="87"/>
      <c r="E295" s="145" t="s">
        <v>149</v>
      </c>
      <c r="F295" s="145"/>
      <c r="G295" s="145"/>
      <c r="H295" s="145"/>
      <c r="I295" s="88" t="s">
        <v>150</v>
      </c>
      <c r="J295" s="88"/>
      <c r="K295" s="146">
        <f>K296</f>
        <v>1000</v>
      </c>
      <c r="L295" s="146"/>
      <c r="M295" s="146">
        <f>M296</f>
        <v>1000</v>
      </c>
      <c r="N295" s="146"/>
    </row>
    <row r="296" spans="2:14" ht="20.25" customHeight="1" x14ac:dyDescent="0.2">
      <c r="B296" s="105"/>
      <c r="C296" s="85"/>
      <c r="D296" s="87"/>
      <c r="E296" s="89"/>
      <c r="F296" s="148" t="s">
        <v>731</v>
      </c>
      <c r="G296" s="149"/>
      <c r="H296" s="150"/>
      <c r="I296" s="90" t="s">
        <v>150</v>
      </c>
      <c r="J296" s="90" t="s">
        <v>296</v>
      </c>
      <c r="K296" s="147">
        <v>1000</v>
      </c>
      <c r="L296" s="147"/>
      <c r="M296" s="122">
        <v>1000</v>
      </c>
      <c r="N296" s="127"/>
    </row>
    <row r="297" spans="2:14" ht="21.75" customHeight="1" x14ac:dyDescent="0.2">
      <c r="B297" s="105"/>
      <c r="C297" s="157" t="s">
        <v>151</v>
      </c>
      <c r="D297" s="157"/>
      <c r="E297" s="157"/>
      <c r="F297" s="157"/>
      <c r="G297" s="157"/>
      <c r="H297" s="157"/>
      <c r="I297" s="84" t="s">
        <v>152</v>
      </c>
      <c r="J297" s="84"/>
      <c r="K297" s="158">
        <f>K298</f>
        <v>940</v>
      </c>
      <c r="L297" s="158"/>
      <c r="M297" s="158">
        <f>M298</f>
        <v>940</v>
      </c>
      <c r="N297" s="158"/>
    </row>
    <row r="298" spans="2:14" ht="34.5" customHeight="1" x14ac:dyDescent="0.2">
      <c r="B298" s="105"/>
      <c r="C298" s="85"/>
      <c r="D298" s="155" t="s">
        <v>153</v>
      </c>
      <c r="E298" s="155"/>
      <c r="F298" s="155"/>
      <c r="G298" s="155"/>
      <c r="H298" s="155"/>
      <c r="I298" s="86" t="s">
        <v>154</v>
      </c>
      <c r="J298" s="86"/>
      <c r="K298" s="156">
        <f>K299+K301+K303</f>
        <v>940</v>
      </c>
      <c r="L298" s="156"/>
      <c r="M298" s="156">
        <f>M299+M301+M303</f>
        <v>940</v>
      </c>
      <c r="N298" s="156"/>
    </row>
    <row r="299" spans="2:14" ht="32.25" customHeight="1" x14ac:dyDescent="0.2">
      <c r="B299" s="105"/>
      <c r="C299" s="85"/>
      <c r="D299" s="87"/>
      <c r="E299" s="145" t="s">
        <v>155</v>
      </c>
      <c r="F299" s="145"/>
      <c r="G299" s="145"/>
      <c r="H299" s="145"/>
      <c r="I299" s="88" t="s">
        <v>156</v>
      </c>
      <c r="J299" s="88"/>
      <c r="K299" s="146">
        <f>K300</f>
        <v>200</v>
      </c>
      <c r="L299" s="146"/>
      <c r="M299" s="146">
        <f>M300</f>
        <v>200</v>
      </c>
      <c r="N299" s="146"/>
    </row>
    <row r="300" spans="2:14" ht="21" customHeight="1" x14ac:dyDescent="0.2">
      <c r="B300" s="105"/>
      <c r="C300" s="85"/>
      <c r="D300" s="87"/>
      <c r="E300" s="89"/>
      <c r="F300" s="148" t="s">
        <v>731</v>
      </c>
      <c r="G300" s="149"/>
      <c r="H300" s="150"/>
      <c r="I300" s="90" t="s">
        <v>156</v>
      </c>
      <c r="J300" s="90" t="s">
        <v>296</v>
      </c>
      <c r="K300" s="147">
        <v>200</v>
      </c>
      <c r="L300" s="147"/>
      <c r="M300" s="122">
        <v>200</v>
      </c>
      <c r="N300" s="127"/>
    </row>
    <row r="301" spans="2:14" ht="33.75" customHeight="1" x14ac:dyDescent="0.2">
      <c r="B301" s="105"/>
      <c r="C301" s="85"/>
      <c r="D301" s="87"/>
      <c r="E301" s="145" t="s">
        <v>157</v>
      </c>
      <c r="F301" s="145"/>
      <c r="G301" s="145"/>
      <c r="H301" s="145"/>
      <c r="I301" s="88" t="s">
        <v>158</v>
      </c>
      <c r="J301" s="88"/>
      <c r="K301" s="146">
        <f>K302</f>
        <v>240</v>
      </c>
      <c r="L301" s="146"/>
      <c r="M301" s="146">
        <f>M302</f>
        <v>240</v>
      </c>
      <c r="N301" s="146"/>
    </row>
    <row r="302" spans="2:14" ht="21.75" customHeight="1" x14ac:dyDescent="0.2">
      <c r="B302" s="105"/>
      <c r="C302" s="85"/>
      <c r="D302" s="87"/>
      <c r="E302" s="89"/>
      <c r="F302" s="148" t="s">
        <v>731</v>
      </c>
      <c r="G302" s="149"/>
      <c r="H302" s="150"/>
      <c r="I302" s="90" t="s">
        <v>158</v>
      </c>
      <c r="J302" s="90" t="s">
        <v>296</v>
      </c>
      <c r="K302" s="147">
        <v>240</v>
      </c>
      <c r="L302" s="147"/>
      <c r="M302" s="122">
        <v>240</v>
      </c>
      <c r="N302" s="127"/>
    </row>
    <row r="303" spans="2:14" ht="15" customHeight="1" x14ac:dyDescent="0.2">
      <c r="B303" s="105"/>
      <c r="C303" s="85"/>
      <c r="D303" s="87"/>
      <c r="E303" s="145" t="s">
        <v>481</v>
      </c>
      <c r="F303" s="145"/>
      <c r="G303" s="145"/>
      <c r="H303" s="145"/>
      <c r="I303" s="88" t="s">
        <v>482</v>
      </c>
      <c r="J303" s="88"/>
      <c r="K303" s="146">
        <f>K304</f>
        <v>500</v>
      </c>
      <c r="L303" s="146"/>
      <c r="M303" s="146">
        <f>M304</f>
        <v>500</v>
      </c>
      <c r="N303" s="146"/>
    </row>
    <row r="304" spans="2:14" ht="24" customHeight="1" x14ac:dyDescent="0.2">
      <c r="B304" s="105"/>
      <c r="C304" s="85"/>
      <c r="D304" s="87"/>
      <c r="E304" s="89"/>
      <c r="F304" s="148" t="s">
        <v>731</v>
      </c>
      <c r="G304" s="149"/>
      <c r="H304" s="150"/>
      <c r="I304" s="90" t="s">
        <v>482</v>
      </c>
      <c r="J304" s="90" t="s">
        <v>296</v>
      </c>
      <c r="K304" s="147">
        <v>500</v>
      </c>
      <c r="L304" s="147"/>
      <c r="M304" s="122">
        <v>500</v>
      </c>
      <c r="N304" s="127"/>
    </row>
    <row r="305" spans="2:14" ht="36" customHeight="1" x14ac:dyDescent="0.2">
      <c r="B305" s="152" t="s">
        <v>483</v>
      </c>
      <c r="C305" s="153"/>
      <c r="D305" s="153"/>
      <c r="E305" s="153"/>
      <c r="F305" s="153"/>
      <c r="G305" s="153"/>
      <c r="H305" s="153"/>
      <c r="I305" s="113" t="s">
        <v>484</v>
      </c>
      <c r="J305" s="113"/>
      <c r="K305" s="154">
        <f>K306+K349+K353+K342</f>
        <v>9552.5</v>
      </c>
      <c r="L305" s="154"/>
      <c r="M305" s="154">
        <f>M306+M349+M353+M342</f>
        <v>9902.5</v>
      </c>
      <c r="N305" s="154"/>
    </row>
    <row r="306" spans="2:14" ht="19.5" customHeight="1" x14ac:dyDescent="0.2">
      <c r="B306" s="105"/>
      <c r="C306" s="157" t="s">
        <v>485</v>
      </c>
      <c r="D306" s="157"/>
      <c r="E306" s="157"/>
      <c r="F306" s="157"/>
      <c r="G306" s="157"/>
      <c r="H306" s="157"/>
      <c r="I306" s="84" t="s">
        <v>486</v>
      </c>
      <c r="J306" s="84"/>
      <c r="K306" s="158">
        <f>K307+K312+K321+K326+K331+K339</f>
        <v>7492.5</v>
      </c>
      <c r="L306" s="158"/>
      <c r="M306" s="158">
        <f>M307+M312+M321+M326+M331+M339</f>
        <v>7442.5</v>
      </c>
      <c r="N306" s="158"/>
    </row>
    <row r="307" spans="2:14" ht="66.75" customHeight="1" x14ac:dyDescent="0.2">
      <c r="B307" s="105"/>
      <c r="C307" s="85"/>
      <c r="D307" s="155" t="s">
        <v>487</v>
      </c>
      <c r="E307" s="155"/>
      <c r="F307" s="155"/>
      <c r="G307" s="155"/>
      <c r="H307" s="155"/>
      <c r="I307" s="86" t="s">
        <v>488</v>
      </c>
      <c r="J307" s="86"/>
      <c r="K307" s="156">
        <f>K308+K310</f>
        <v>1117.5</v>
      </c>
      <c r="L307" s="156"/>
      <c r="M307" s="156">
        <f>M308+M310</f>
        <v>1067.5</v>
      </c>
      <c r="N307" s="156"/>
    </row>
    <row r="308" spans="2:14" ht="18" customHeight="1" x14ac:dyDescent="0.2">
      <c r="B308" s="105"/>
      <c r="C308" s="85"/>
      <c r="D308" s="87"/>
      <c r="E308" s="145" t="s">
        <v>489</v>
      </c>
      <c r="F308" s="145"/>
      <c r="G308" s="145"/>
      <c r="H308" s="145"/>
      <c r="I308" s="88" t="s">
        <v>490</v>
      </c>
      <c r="J308" s="88"/>
      <c r="K308" s="146">
        <f>K309</f>
        <v>567.5</v>
      </c>
      <c r="L308" s="146"/>
      <c r="M308" s="146">
        <f>M309</f>
        <v>567.5</v>
      </c>
      <c r="N308" s="146"/>
    </row>
    <row r="309" spans="2:14" ht="19.5" customHeight="1" x14ac:dyDescent="0.2">
      <c r="B309" s="105"/>
      <c r="C309" s="85"/>
      <c r="D309" s="87"/>
      <c r="E309" s="89"/>
      <c r="F309" s="148" t="s">
        <v>731</v>
      </c>
      <c r="G309" s="149"/>
      <c r="H309" s="150"/>
      <c r="I309" s="90" t="s">
        <v>490</v>
      </c>
      <c r="J309" s="90" t="s">
        <v>296</v>
      </c>
      <c r="K309" s="147">
        <v>567.5</v>
      </c>
      <c r="L309" s="147"/>
      <c r="M309" s="122">
        <v>567.5</v>
      </c>
      <c r="N309" s="127"/>
    </row>
    <row r="310" spans="2:14" ht="18" customHeight="1" x14ac:dyDescent="0.2">
      <c r="B310" s="105"/>
      <c r="C310" s="85"/>
      <c r="D310" s="87"/>
      <c r="E310" s="145" t="s">
        <v>491</v>
      </c>
      <c r="F310" s="145"/>
      <c r="G310" s="145"/>
      <c r="H310" s="145"/>
      <c r="I310" s="88" t="s">
        <v>492</v>
      </c>
      <c r="J310" s="88"/>
      <c r="K310" s="146">
        <f>K311</f>
        <v>550</v>
      </c>
      <c r="L310" s="146"/>
      <c r="M310" s="121">
        <v>500</v>
      </c>
      <c r="N310" s="127"/>
    </row>
    <row r="311" spans="2:14" ht="21.75" customHeight="1" x14ac:dyDescent="0.2">
      <c r="B311" s="105"/>
      <c r="C311" s="85"/>
      <c r="D311" s="87"/>
      <c r="E311" s="89"/>
      <c r="F311" s="148" t="s">
        <v>731</v>
      </c>
      <c r="G311" s="149"/>
      <c r="H311" s="150"/>
      <c r="I311" s="90" t="s">
        <v>492</v>
      </c>
      <c r="J311" s="90" t="s">
        <v>296</v>
      </c>
      <c r="K311" s="147">
        <v>550</v>
      </c>
      <c r="L311" s="147"/>
      <c r="M311" s="122">
        <v>500</v>
      </c>
      <c r="N311" s="127"/>
    </row>
    <row r="312" spans="2:14" ht="34.5" customHeight="1" x14ac:dyDescent="0.2">
      <c r="B312" s="105"/>
      <c r="C312" s="85"/>
      <c r="D312" s="155" t="s">
        <v>493</v>
      </c>
      <c r="E312" s="155"/>
      <c r="F312" s="155"/>
      <c r="G312" s="155"/>
      <c r="H312" s="155"/>
      <c r="I312" s="86" t="s">
        <v>494</v>
      </c>
      <c r="J312" s="86"/>
      <c r="K312" s="156">
        <f>K313+K316+K319</f>
        <v>582</v>
      </c>
      <c r="L312" s="156"/>
      <c r="M312" s="156">
        <f>M313+M316+M319</f>
        <v>582</v>
      </c>
      <c r="N312" s="156"/>
    </row>
    <row r="313" spans="2:14" ht="20.25" customHeight="1" x14ac:dyDescent="0.2">
      <c r="B313" s="105"/>
      <c r="C313" s="85"/>
      <c r="D313" s="87"/>
      <c r="E313" s="145" t="s">
        <v>495</v>
      </c>
      <c r="F313" s="145"/>
      <c r="G313" s="145"/>
      <c r="H313" s="145"/>
      <c r="I313" s="88" t="s">
        <v>496</v>
      </c>
      <c r="J313" s="88"/>
      <c r="K313" s="146">
        <f>K314+K315</f>
        <v>150</v>
      </c>
      <c r="L313" s="146"/>
      <c r="M313" s="146">
        <f>M314+M315</f>
        <v>150</v>
      </c>
      <c r="N313" s="146"/>
    </row>
    <row r="314" spans="2:14" ht="21" customHeight="1" x14ac:dyDescent="0.2">
      <c r="B314" s="105"/>
      <c r="C314" s="85"/>
      <c r="D314" s="87"/>
      <c r="E314" s="89"/>
      <c r="F314" s="148" t="s">
        <v>395</v>
      </c>
      <c r="G314" s="149"/>
      <c r="H314" s="150"/>
      <c r="I314" s="90" t="s">
        <v>496</v>
      </c>
      <c r="J314" s="90" t="s">
        <v>396</v>
      </c>
      <c r="K314" s="147">
        <v>130</v>
      </c>
      <c r="L314" s="147"/>
      <c r="M314" s="122">
        <v>130</v>
      </c>
      <c r="N314" s="127"/>
    </row>
    <row r="315" spans="2:14" ht="21" customHeight="1" x14ac:dyDescent="0.2">
      <c r="B315" s="105"/>
      <c r="C315" s="85"/>
      <c r="D315" s="87"/>
      <c r="E315" s="89"/>
      <c r="F315" s="148" t="s">
        <v>303</v>
      </c>
      <c r="G315" s="149"/>
      <c r="H315" s="150"/>
      <c r="I315" s="90" t="s">
        <v>496</v>
      </c>
      <c r="J315" s="90" t="s">
        <v>304</v>
      </c>
      <c r="K315" s="147">
        <v>20</v>
      </c>
      <c r="L315" s="147"/>
      <c r="M315" s="122">
        <v>20</v>
      </c>
      <c r="N315" s="127"/>
    </row>
    <row r="316" spans="2:14" ht="47.25" customHeight="1" x14ac:dyDescent="0.2">
      <c r="B316" s="105"/>
      <c r="C316" s="85"/>
      <c r="D316" s="87"/>
      <c r="E316" s="145" t="s">
        <v>497</v>
      </c>
      <c r="F316" s="145"/>
      <c r="G316" s="145"/>
      <c r="H316" s="145"/>
      <c r="I316" s="88" t="s">
        <v>498</v>
      </c>
      <c r="J316" s="88"/>
      <c r="K316" s="146">
        <f>K317+K318</f>
        <v>261</v>
      </c>
      <c r="L316" s="146"/>
      <c r="M316" s="146">
        <f>M317+M318</f>
        <v>261</v>
      </c>
      <c r="N316" s="146"/>
    </row>
    <row r="317" spans="2:14" ht="15" customHeight="1" x14ac:dyDescent="0.2">
      <c r="B317" s="105"/>
      <c r="C317" s="85"/>
      <c r="D317" s="87"/>
      <c r="E317" s="89"/>
      <c r="F317" s="148" t="s">
        <v>395</v>
      </c>
      <c r="G317" s="149"/>
      <c r="H317" s="150"/>
      <c r="I317" s="90" t="s">
        <v>498</v>
      </c>
      <c r="J317" s="90" t="s">
        <v>396</v>
      </c>
      <c r="K317" s="147">
        <v>187</v>
      </c>
      <c r="L317" s="147"/>
      <c r="M317" s="122">
        <v>187</v>
      </c>
      <c r="N317" s="127"/>
    </row>
    <row r="318" spans="2:14" ht="15" customHeight="1" x14ac:dyDescent="0.2">
      <c r="B318" s="105"/>
      <c r="C318" s="85"/>
      <c r="D318" s="87"/>
      <c r="E318" s="89"/>
      <c r="F318" s="148" t="s">
        <v>303</v>
      </c>
      <c r="G318" s="149"/>
      <c r="H318" s="150"/>
      <c r="I318" s="90" t="s">
        <v>498</v>
      </c>
      <c r="J318" s="90" t="s">
        <v>304</v>
      </c>
      <c r="K318" s="147">
        <v>74</v>
      </c>
      <c r="L318" s="147"/>
      <c r="M318" s="122">
        <v>74</v>
      </c>
      <c r="N318" s="127"/>
    </row>
    <row r="319" spans="2:14" ht="36" customHeight="1" x14ac:dyDescent="0.2">
      <c r="B319" s="105"/>
      <c r="C319" s="85"/>
      <c r="D319" s="87"/>
      <c r="E319" s="145" t="s">
        <v>499</v>
      </c>
      <c r="F319" s="145"/>
      <c r="G319" s="145"/>
      <c r="H319" s="145"/>
      <c r="I319" s="88" t="s">
        <v>500</v>
      </c>
      <c r="J319" s="88"/>
      <c r="K319" s="146">
        <f>K320</f>
        <v>171</v>
      </c>
      <c r="L319" s="146"/>
      <c r="M319" s="146">
        <f>M320</f>
        <v>171</v>
      </c>
      <c r="N319" s="146"/>
    </row>
    <row r="320" spans="2:14" ht="15" customHeight="1" x14ac:dyDescent="0.2">
      <c r="B320" s="105"/>
      <c r="C320" s="85"/>
      <c r="D320" s="87"/>
      <c r="E320" s="89"/>
      <c r="F320" s="148" t="s">
        <v>395</v>
      </c>
      <c r="G320" s="149"/>
      <c r="H320" s="150"/>
      <c r="I320" s="90" t="s">
        <v>500</v>
      </c>
      <c r="J320" s="90" t="s">
        <v>396</v>
      </c>
      <c r="K320" s="147">
        <v>171</v>
      </c>
      <c r="L320" s="147"/>
      <c r="M320" s="122">
        <v>171</v>
      </c>
      <c r="N320" s="127"/>
    </row>
    <row r="321" spans="2:14" ht="36.75" customHeight="1" x14ac:dyDescent="0.2">
      <c r="B321" s="105"/>
      <c r="C321" s="85"/>
      <c r="D321" s="155" t="s">
        <v>501</v>
      </c>
      <c r="E321" s="155"/>
      <c r="F321" s="155"/>
      <c r="G321" s="155"/>
      <c r="H321" s="155"/>
      <c r="I321" s="86" t="s">
        <v>502</v>
      </c>
      <c r="J321" s="86"/>
      <c r="K321" s="156">
        <f>K322+K324</f>
        <v>5500</v>
      </c>
      <c r="L321" s="156"/>
      <c r="M321" s="156">
        <f>M322+M324</f>
        <v>5500</v>
      </c>
      <c r="N321" s="156"/>
    </row>
    <row r="322" spans="2:14" ht="15" customHeight="1" x14ac:dyDescent="0.2">
      <c r="B322" s="105"/>
      <c r="C322" s="85"/>
      <c r="D322" s="87"/>
      <c r="E322" s="145" t="s">
        <v>503</v>
      </c>
      <c r="F322" s="145"/>
      <c r="G322" s="145"/>
      <c r="H322" s="145"/>
      <c r="I322" s="88" t="s">
        <v>504</v>
      </c>
      <c r="J322" s="88"/>
      <c r="K322" s="146">
        <f>K323</f>
        <v>2000</v>
      </c>
      <c r="L322" s="146"/>
      <c r="M322" s="146">
        <f>M323</f>
        <v>2000</v>
      </c>
      <c r="N322" s="146"/>
    </row>
    <row r="323" spans="2:14" ht="21.75" customHeight="1" x14ac:dyDescent="0.2">
      <c r="B323" s="105"/>
      <c r="C323" s="85"/>
      <c r="D323" s="87"/>
      <c r="E323" s="89"/>
      <c r="F323" s="148" t="s">
        <v>731</v>
      </c>
      <c r="G323" s="149"/>
      <c r="H323" s="150"/>
      <c r="I323" s="90" t="s">
        <v>504</v>
      </c>
      <c r="J323" s="90" t="s">
        <v>296</v>
      </c>
      <c r="K323" s="147">
        <v>2000</v>
      </c>
      <c r="L323" s="147"/>
      <c r="M323" s="122">
        <v>2000</v>
      </c>
      <c r="N323" s="127"/>
    </row>
    <row r="324" spans="2:14" ht="19.5" customHeight="1" x14ac:dyDescent="0.2">
      <c r="B324" s="105"/>
      <c r="C324" s="85"/>
      <c r="D324" s="87"/>
      <c r="E324" s="145" t="s">
        <v>505</v>
      </c>
      <c r="F324" s="145"/>
      <c r="G324" s="145"/>
      <c r="H324" s="145"/>
      <c r="I324" s="88" t="s">
        <v>506</v>
      </c>
      <c r="J324" s="88"/>
      <c r="K324" s="146">
        <f>K325</f>
        <v>3500</v>
      </c>
      <c r="L324" s="146"/>
      <c r="M324" s="146">
        <f>M325</f>
        <v>3500</v>
      </c>
      <c r="N324" s="146"/>
    </row>
    <row r="325" spans="2:14" ht="37.5" customHeight="1" x14ac:dyDescent="0.2">
      <c r="B325" s="105"/>
      <c r="C325" s="85"/>
      <c r="D325" s="87"/>
      <c r="E325" s="89"/>
      <c r="F325" s="148" t="s">
        <v>359</v>
      </c>
      <c r="G325" s="149"/>
      <c r="H325" s="150"/>
      <c r="I325" s="90" t="s">
        <v>506</v>
      </c>
      <c r="J325" s="90" t="s">
        <v>360</v>
      </c>
      <c r="K325" s="147">
        <v>3500</v>
      </c>
      <c r="L325" s="147"/>
      <c r="M325" s="122">
        <v>3500</v>
      </c>
      <c r="N325" s="127"/>
    </row>
    <row r="326" spans="2:14" ht="67.5" customHeight="1" x14ac:dyDescent="0.2">
      <c r="B326" s="105"/>
      <c r="C326" s="85"/>
      <c r="D326" s="155" t="s">
        <v>708</v>
      </c>
      <c r="E326" s="155"/>
      <c r="F326" s="155"/>
      <c r="G326" s="155"/>
      <c r="H326" s="155"/>
      <c r="I326" s="86" t="s">
        <v>507</v>
      </c>
      <c r="J326" s="86"/>
      <c r="K326" s="156">
        <f>K327+K329</f>
        <v>35</v>
      </c>
      <c r="L326" s="156"/>
      <c r="M326" s="156">
        <f>M327+M329</f>
        <v>35</v>
      </c>
      <c r="N326" s="156"/>
    </row>
    <row r="327" spans="2:14" ht="22.5" customHeight="1" x14ac:dyDescent="0.2">
      <c r="B327" s="105"/>
      <c r="C327" s="85"/>
      <c r="D327" s="87"/>
      <c r="E327" s="145" t="s">
        <v>508</v>
      </c>
      <c r="F327" s="145"/>
      <c r="G327" s="145"/>
      <c r="H327" s="145"/>
      <c r="I327" s="88" t="s">
        <v>509</v>
      </c>
      <c r="J327" s="88"/>
      <c r="K327" s="146">
        <f>K328</f>
        <v>15</v>
      </c>
      <c r="L327" s="146"/>
      <c r="M327" s="146">
        <f>M328</f>
        <v>15</v>
      </c>
      <c r="N327" s="146"/>
    </row>
    <row r="328" spans="2:14" ht="19.5" customHeight="1" x14ac:dyDescent="0.2">
      <c r="B328" s="105"/>
      <c r="C328" s="85"/>
      <c r="D328" s="87"/>
      <c r="E328" s="89"/>
      <c r="F328" s="148" t="s">
        <v>731</v>
      </c>
      <c r="G328" s="149"/>
      <c r="H328" s="150"/>
      <c r="I328" s="90" t="s">
        <v>509</v>
      </c>
      <c r="J328" s="90" t="s">
        <v>296</v>
      </c>
      <c r="K328" s="147">
        <v>15</v>
      </c>
      <c r="L328" s="147"/>
      <c r="M328" s="122">
        <v>15</v>
      </c>
      <c r="N328" s="127"/>
    </row>
    <row r="329" spans="2:14" ht="48" customHeight="1" x14ac:dyDescent="0.2">
      <c r="B329" s="105"/>
      <c r="C329" s="85"/>
      <c r="D329" s="87"/>
      <c r="E329" s="145" t="s">
        <v>510</v>
      </c>
      <c r="F329" s="145"/>
      <c r="G329" s="145"/>
      <c r="H329" s="145"/>
      <c r="I329" s="88" t="s">
        <v>511</v>
      </c>
      <c r="J329" s="88"/>
      <c r="K329" s="146">
        <f>K330</f>
        <v>20</v>
      </c>
      <c r="L329" s="146"/>
      <c r="M329" s="146">
        <f>M330</f>
        <v>20</v>
      </c>
      <c r="N329" s="146"/>
    </row>
    <row r="330" spans="2:14" ht="18" customHeight="1" x14ac:dyDescent="0.2">
      <c r="B330" s="105"/>
      <c r="C330" s="85"/>
      <c r="D330" s="87"/>
      <c r="E330" s="89"/>
      <c r="F330" s="148" t="s">
        <v>395</v>
      </c>
      <c r="G330" s="149"/>
      <c r="H330" s="150"/>
      <c r="I330" s="90" t="s">
        <v>511</v>
      </c>
      <c r="J330" s="90" t="s">
        <v>396</v>
      </c>
      <c r="K330" s="147">
        <v>20</v>
      </c>
      <c r="L330" s="147"/>
      <c r="M330" s="122">
        <v>20</v>
      </c>
      <c r="N330" s="127"/>
    </row>
    <row r="331" spans="2:14" ht="17.25" customHeight="1" x14ac:dyDescent="0.2">
      <c r="B331" s="105"/>
      <c r="C331" s="85"/>
      <c r="D331" s="155" t="s">
        <v>512</v>
      </c>
      <c r="E331" s="155"/>
      <c r="F331" s="155"/>
      <c r="G331" s="155"/>
      <c r="H331" s="155"/>
      <c r="I331" s="86" t="s">
        <v>513</v>
      </c>
      <c r="J331" s="86"/>
      <c r="K331" s="156">
        <f>K332+K334+K337</f>
        <v>248</v>
      </c>
      <c r="L331" s="156"/>
      <c r="M331" s="156">
        <f>M332+M334+M337</f>
        <v>248</v>
      </c>
      <c r="N331" s="156"/>
    </row>
    <row r="332" spans="2:14" ht="48.75" customHeight="1" x14ac:dyDescent="0.2">
      <c r="B332" s="105"/>
      <c r="C332" s="85"/>
      <c r="D332" s="87"/>
      <c r="E332" s="145" t="s">
        <v>514</v>
      </c>
      <c r="F332" s="145"/>
      <c r="G332" s="145"/>
      <c r="H332" s="145"/>
      <c r="I332" s="88" t="s">
        <v>515</v>
      </c>
      <c r="J332" s="88"/>
      <c r="K332" s="146">
        <f>K333</f>
        <v>90</v>
      </c>
      <c r="L332" s="146"/>
      <c r="M332" s="146">
        <f>M333</f>
        <v>90</v>
      </c>
      <c r="N332" s="146"/>
    </row>
    <row r="333" spans="2:14" ht="19.5" customHeight="1" x14ac:dyDescent="0.2">
      <c r="B333" s="105"/>
      <c r="C333" s="85"/>
      <c r="D333" s="87"/>
      <c r="E333" s="89"/>
      <c r="F333" s="148" t="s">
        <v>395</v>
      </c>
      <c r="G333" s="149"/>
      <c r="H333" s="150"/>
      <c r="I333" s="90" t="s">
        <v>515</v>
      </c>
      <c r="J333" s="90" t="s">
        <v>396</v>
      </c>
      <c r="K333" s="147">
        <v>90</v>
      </c>
      <c r="L333" s="147"/>
      <c r="M333" s="122">
        <v>90</v>
      </c>
      <c r="N333" s="127"/>
    </row>
    <row r="334" spans="2:14" ht="39" customHeight="1" x14ac:dyDescent="0.2">
      <c r="B334" s="105"/>
      <c r="C334" s="85"/>
      <c r="D334" s="87"/>
      <c r="E334" s="145" t="s">
        <v>516</v>
      </c>
      <c r="F334" s="145"/>
      <c r="G334" s="145"/>
      <c r="H334" s="145"/>
      <c r="I334" s="88" t="s">
        <v>517</v>
      </c>
      <c r="J334" s="88"/>
      <c r="K334" s="146">
        <f>K335+K336</f>
        <v>39</v>
      </c>
      <c r="L334" s="146"/>
      <c r="M334" s="146">
        <f>M335+M336</f>
        <v>39</v>
      </c>
      <c r="N334" s="146"/>
    </row>
    <row r="335" spans="2:14" ht="16.5" customHeight="1" x14ac:dyDescent="0.2">
      <c r="B335" s="105"/>
      <c r="C335" s="85"/>
      <c r="D335" s="87"/>
      <c r="E335" s="89"/>
      <c r="F335" s="148" t="s">
        <v>395</v>
      </c>
      <c r="G335" s="149"/>
      <c r="H335" s="150"/>
      <c r="I335" s="90" t="s">
        <v>517</v>
      </c>
      <c r="J335" s="90" t="s">
        <v>396</v>
      </c>
      <c r="K335" s="147">
        <v>10</v>
      </c>
      <c r="L335" s="147"/>
      <c r="M335" s="122">
        <v>10</v>
      </c>
      <c r="N335" s="127"/>
    </row>
    <row r="336" spans="2:14" ht="20.25" customHeight="1" x14ac:dyDescent="0.2">
      <c r="B336" s="105"/>
      <c r="C336" s="85"/>
      <c r="D336" s="87"/>
      <c r="E336" s="89"/>
      <c r="F336" s="148" t="s">
        <v>303</v>
      </c>
      <c r="G336" s="149"/>
      <c r="H336" s="150"/>
      <c r="I336" s="90" t="s">
        <v>517</v>
      </c>
      <c r="J336" s="90" t="s">
        <v>304</v>
      </c>
      <c r="K336" s="147">
        <v>29</v>
      </c>
      <c r="L336" s="147"/>
      <c r="M336" s="122">
        <v>29</v>
      </c>
      <c r="N336" s="127"/>
    </row>
    <row r="337" spans="2:14" ht="48.75" customHeight="1" x14ac:dyDescent="0.2">
      <c r="B337" s="105"/>
      <c r="C337" s="85"/>
      <c r="D337" s="87"/>
      <c r="E337" s="145" t="s">
        <v>518</v>
      </c>
      <c r="F337" s="145"/>
      <c r="G337" s="145"/>
      <c r="H337" s="145"/>
      <c r="I337" s="88" t="s">
        <v>519</v>
      </c>
      <c r="J337" s="88"/>
      <c r="K337" s="146">
        <f>K338</f>
        <v>119</v>
      </c>
      <c r="L337" s="146"/>
      <c r="M337" s="146">
        <f>M338</f>
        <v>119</v>
      </c>
      <c r="N337" s="146"/>
    </row>
    <row r="338" spans="2:14" ht="15" customHeight="1" x14ac:dyDescent="0.2">
      <c r="B338" s="105"/>
      <c r="C338" s="85"/>
      <c r="D338" s="87"/>
      <c r="E338" s="89"/>
      <c r="F338" s="148" t="s">
        <v>395</v>
      </c>
      <c r="G338" s="149"/>
      <c r="H338" s="150"/>
      <c r="I338" s="90" t="s">
        <v>519</v>
      </c>
      <c r="J338" s="90" t="s">
        <v>396</v>
      </c>
      <c r="K338" s="147">
        <v>119</v>
      </c>
      <c r="L338" s="147"/>
      <c r="M338" s="122">
        <v>119</v>
      </c>
      <c r="N338" s="127"/>
    </row>
    <row r="339" spans="2:14" ht="35.25" customHeight="1" x14ac:dyDescent="0.2">
      <c r="B339" s="105"/>
      <c r="C339" s="85"/>
      <c r="D339" s="155" t="s">
        <v>520</v>
      </c>
      <c r="E339" s="155"/>
      <c r="F339" s="155"/>
      <c r="G339" s="155"/>
      <c r="H339" s="155"/>
      <c r="I339" s="86" t="s">
        <v>521</v>
      </c>
      <c r="J339" s="86"/>
      <c r="K339" s="156">
        <f>K340</f>
        <v>10</v>
      </c>
      <c r="L339" s="156"/>
      <c r="M339" s="156">
        <f>M340</f>
        <v>10</v>
      </c>
      <c r="N339" s="156"/>
    </row>
    <row r="340" spans="2:14" ht="18" customHeight="1" x14ac:dyDescent="0.2">
      <c r="B340" s="105"/>
      <c r="C340" s="85"/>
      <c r="D340" s="87"/>
      <c r="E340" s="145" t="s">
        <v>522</v>
      </c>
      <c r="F340" s="145"/>
      <c r="G340" s="145"/>
      <c r="H340" s="145"/>
      <c r="I340" s="88" t="s">
        <v>523</v>
      </c>
      <c r="J340" s="88"/>
      <c r="K340" s="146">
        <f>K341</f>
        <v>10</v>
      </c>
      <c r="L340" s="146"/>
      <c r="M340" s="146">
        <f>M341</f>
        <v>10</v>
      </c>
      <c r="N340" s="146"/>
    </row>
    <row r="341" spans="2:14" ht="15" customHeight="1" x14ac:dyDescent="0.2">
      <c r="B341" s="105"/>
      <c r="C341" s="85"/>
      <c r="D341" s="87"/>
      <c r="E341" s="89"/>
      <c r="F341" s="148" t="s">
        <v>395</v>
      </c>
      <c r="G341" s="149"/>
      <c r="H341" s="150"/>
      <c r="I341" s="90" t="s">
        <v>523</v>
      </c>
      <c r="J341" s="90" t="s">
        <v>396</v>
      </c>
      <c r="K341" s="147">
        <v>10</v>
      </c>
      <c r="L341" s="147"/>
      <c r="M341" s="122">
        <v>10</v>
      </c>
      <c r="N341" s="127"/>
    </row>
    <row r="342" spans="2:14" ht="49.5" customHeight="1" x14ac:dyDescent="0.2">
      <c r="B342" s="105"/>
      <c r="C342" s="157" t="s">
        <v>524</v>
      </c>
      <c r="D342" s="157"/>
      <c r="E342" s="157"/>
      <c r="F342" s="157"/>
      <c r="G342" s="157"/>
      <c r="H342" s="157"/>
      <c r="I342" s="84" t="s">
        <v>525</v>
      </c>
      <c r="J342" s="84"/>
      <c r="K342" s="158">
        <f>K343+K346</f>
        <v>1160</v>
      </c>
      <c r="L342" s="158"/>
      <c r="M342" s="158">
        <f>M343+M346</f>
        <v>1160</v>
      </c>
      <c r="N342" s="158"/>
    </row>
    <row r="343" spans="2:14" ht="41.25" customHeight="1" x14ac:dyDescent="0.2">
      <c r="B343" s="105"/>
      <c r="C343" s="85"/>
      <c r="D343" s="155" t="s">
        <v>526</v>
      </c>
      <c r="E343" s="155"/>
      <c r="F343" s="155"/>
      <c r="G343" s="155"/>
      <c r="H343" s="155"/>
      <c r="I343" s="86" t="s">
        <v>527</v>
      </c>
      <c r="J343" s="86"/>
      <c r="K343" s="156">
        <f>K344</f>
        <v>1000</v>
      </c>
      <c r="L343" s="156"/>
      <c r="M343" s="156">
        <f>M344</f>
        <v>1000</v>
      </c>
      <c r="N343" s="156"/>
    </row>
    <row r="344" spans="2:14" ht="48" customHeight="1" x14ac:dyDescent="0.2">
      <c r="B344" s="105"/>
      <c r="C344" s="85"/>
      <c r="D344" s="87"/>
      <c r="E344" s="145" t="s">
        <v>528</v>
      </c>
      <c r="F344" s="145"/>
      <c r="G344" s="145"/>
      <c r="H344" s="145"/>
      <c r="I344" s="88" t="s">
        <v>529</v>
      </c>
      <c r="J344" s="88"/>
      <c r="K344" s="146">
        <f>K345</f>
        <v>1000</v>
      </c>
      <c r="L344" s="146"/>
      <c r="M344" s="146">
        <f>M345</f>
        <v>1000</v>
      </c>
      <c r="N344" s="146"/>
    </row>
    <row r="345" spans="2:14" ht="15" customHeight="1" x14ac:dyDescent="0.2">
      <c r="B345" s="105"/>
      <c r="C345" s="85"/>
      <c r="D345" s="87"/>
      <c r="E345" s="89"/>
      <c r="F345" s="148" t="s">
        <v>530</v>
      </c>
      <c r="G345" s="149"/>
      <c r="H345" s="150"/>
      <c r="I345" s="90" t="s">
        <v>529</v>
      </c>
      <c r="J345" s="90" t="s">
        <v>531</v>
      </c>
      <c r="K345" s="147">
        <v>1000</v>
      </c>
      <c r="L345" s="147"/>
      <c r="M345" s="122">
        <v>1000</v>
      </c>
      <c r="N345" s="127"/>
    </row>
    <row r="346" spans="2:14" ht="35.25" customHeight="1" x14ac:dyDescent="0.2">
      <c r="B346" s="105"/>
      <c r="C346" s="85"/>
      <c r="D346" s="155" t="s">
        <v>532</v>
      </c>
      <c r="E346" s="155"/>
      <c r="F346" s="155"/>
      <c r="G346" s="155"/>
      <c r="H346" s="155"/>
      <c r="I346" s="86" t="s">
        <v>533</v>
      </c>
      <c r="J346" s="86"/>
      <c r="K346" s="156">
        <f>K347</f>
        <v>160</v>
      </c>
      <c r="L346" s="156"/>
      <c r="M346" s="156">
        <f>M347</f>
        <v>160</v>
      </c>
      <c r="N346" s="156"/>
    </row>
    <row r="347" spans="2:14" ht="33.75" customHeight="1" x14ac:dyDescent="0.2">
      <c r="B347" s="105"/>
      <c r="C347" s="85"/>
      <c r="D347" s="87"/>
      <c r="E347" s="145" t="s">
        <v>534</v>
      </c>
      <c r="F347" s="145"/>
      <c r="G347" s="145"/>
      <c r="H347" s="145"/>
      <c r="I347" s="88" t="s">
        <v>535</v>
      </c>
      <c r="J347" s="88"/>
      <c r="K347" s="146">
        <v>160</v>
      </c>
      <c r="L347" s="146"/>
      <c r="M347" s="121">
        <v>160</v>
      </c>
      <c r="N347" s="127"/>
    </row>
    <row r="348" spans="2:14" ht="20.25" customHeight="1" x14ac:dyDescent="0.2">
      <c r="B348" s="105"/>
      <c r="C348" s="85"/>
      <c r="D348" s="87"/>
      <c r="E348" s="89"/>
      <c r="F348" s="148" t="s">
        <v>731</v>
      </c>
      <c r="G348" s="149"/>
      <c r="H348" s="150"/>
      <c r="I348" s="90" t="s">
        <v>535</v>
      </c>
      <c r="J348" s="90" t="s">
        <v>296</v>
      </c>
      <c r="K348" s="147">
        <v>160</v>
      </c>
      <c r="L348" s="147"/>
      <c r="M348" s="122">
        <v>160</v>
      </c>
      <c r="N348" s="127"/>
    </row>
    <row r="349" spans="2:14" ht="45.75" customHeight="1" x14ac:dyDescent="0.2">
      <c r="B349" s="105"/>
      <c r="C349" s="157" t="s">
        <v>536</v>
      </c>
      <c r="D349" s="157"/>
      <c r="E349" s="157"/>
      <c r="F349" s="157"/>
      <c r="G349" s="157"/>
      <c r="H349" s="157"/>
      <c r="I349" s="84" t="s">
        <v>537</v>
      </c>
      <c r="J349" s="84"/>
      <c r="K349" s="158">
        <f>K350</f>
        <v>800</v>
      </c>
      <c r="L349" s="158"/>
      <c r="M349" s="158">
        <f>M350</f>
        <v>800</v>
      </c>
      <c r="N349" s="158"/>
    </row>
    <row r="350" spans="2:14" ht="96.75" customHeight="1" x14ac:dyDescent="0.2">
      <c r="B350" s="105"/>
      <c r="C350" s="85"/>
      <c r="D350" s="155" t="s">
        <v>712</v>
      </c>
      <c r="E350" s="155"/>
      <c r="F350" s="155"/>
      <c r="G350" s="155"/>
      <c r="H350" s="155"/>
      <c r="I350" s="86" t="s">
        <v>538</v>
      </c>
      <c r="J350" s="86"/>
      <c r="K350" s="156">
        <f>K351</f>
        <v>800</v>
      </c>
      <c r="L350" s="156"/>
      <c r="M350" s="156">
        <f>M351</f>
        <v>800</v>
      </c>
      <c r="N350" s="156"/>
    </row>
    <row r="351" spans="2:14" ht="66" customHeight="1" x14ac:dyDescent="0.2">
      <c r="B351" s="105"/>
      <c r="C351" s="85"/>
      <c r="D351" s="87"/>
      <c r="E351" s="145" t="s">
        <v>539</v>
      </c>
      <c r="F351" s="145"/>
      <c r="G351" s="145"/>
      <c r="H351" s="145"/>
      <c r="I351" s="88" t="s">
        <v>540</v>
      </c>
      <c r="J351" s="88"/>
      <c r="K351" s="146">
        <f>K352</f>
        <v>800</v>
      </c>
      <c r="L351" s="146"/>
      <c r="M351" s="146">
        <f>M352</f>
        <v>800</v>
      </c>
      <c r="N351" s="146"/>
    </row>
    <row r="352" spans="2:14" ht="18" customHeight="1" x14ac:dyDescent="0.2">
      <c r="B352" s="105"/>
      <c r="C352" s="85"/>
      <c r="D352" s="87"/>
      <c r="E352" s="89"/>
      <c r="F352" s="148" t="s">
        <v>731</v>
      </c>
      <c r="G352" s="149"/>
      <c r="H352" s="150"/>
      <c r="I352" s="90" t="s">
        <v>540</v>
      </c>
      <c r="J352" s="90" t="s">
        <v>296</v>
      </c>
      <c r="K352" s="147">
        <v>800</v>
      </c>
      <c r="L352" s="147"/>
      <c r="M352" s="122">
        <v>800</v>
      </c>
      <c r="N352" s="127"/>
    </row>
    <row r="353" spans="2:14" ht="33" customHeight="1" x14ac:dyDescent="0.2">
      <c r="B353" s="105"/>
      <c r="C353" s="157" t="s">
        <v>541</v>
      </c>
      <c r="D353" s="157"/>
      <c r="E353" s="157"/>
      <c r="F353" s="157"/>
      <c r="G353" s="157"/>
      <c r="H353" s="157"/>
      <c r="I353" s="84" t="s">
        <v>542</v>
      </c>
      <c r="J353" s="84"/>
      <c r="K353" s="158">
        <f>K354</f>
        <v>100</v>
      </c>
      <c r="L353" s="158"/>
      <c r="M353" s="158">
        <f>M354</f>
        <v>500</v>
      </c>
      <c r="N353" s="158"/>
    </row>
    <row r="354" spans="2:14" ht="50.25" customHeight="1" x14ac:dyDescent="0.2">
      <c r="B354" s="105"/>
      <c r="C354" s="85"/>
      <c r="D354" s="155" t="s">
        <v>709</v>
      </c>
      <c r="E354" s="155"/>
      <c r="F354" s="155"/>
      <c r="G354" s="155"/>
      <c r="H354" s="155"/>
      <c r="I354" s="86" t="s">
        <v>543</v>
      </c>
      <c r="J354" s="86"/>
      <c r="K354" s="156">
        <f>K355</f>
        <v>100</v>
      </c>
      <c r="L354" s="156"/>
      <c r="M354" s="156">
        <f>M355</f>
        <v>500</v>
      </c>
      <c r="N354" s="156"/>
    </row>
    <row r="355" spans="2:14" ht="33" customHeight="1" x14ac:dyDescent="0.2">
      <c r="B355" s="105"/>
      <c r="C355" s="85"/>
      <c r="D355" s="87"/>
      <c r="E355" s="145" t="s">
        <v>544</v>
      </c>
      <c r="F355" s="145"/>
      <c r="G355" s="145"/>
      <c r="H355" s="145"/>
      <c r="I355" s="88" t="s">
        <v>545</v>
      </c>
      <c r="J355" s="88"/>
      <c r="K355" s="146">
        <f>K356</f>
        <v>100</v>
      </c>
      <c r="L355" s="146"/>
      <c r="M355" s="146">
        <f>M356</f>
        <v>500</v>
      </c>
      <c r="N355" s="146"/>
    </row>
    <row r="356" spans="2:14" ht="21" customHeight="1" x14ac:dyDescent="0.2">
      <c r="B356" s="105"/>
      <c r="C356" s="85"/>
      <c r="D356" s="87"/>
      <c r="E356" s="89"/>
      <c r="F356" s="148" t="s">
        <v>731</v>
      </c>
      <c r="G356" s="149"/>
      <c r="H356" s="150"/>
      <c r="I356" s="90" t="s">
        <v>545</v>
      </c>
      <c r="J356" s="90" t="s">
        <v>296</v>
      </c>
      <c r="K356" s="147">
        <v>100</v>
      </c>
      <c r="L356" s="147"/>
      <c r="M356" s="122">
        <v>500</v>
      </c>
      <c r="N356" s="127"/>
    </row>
    <row r="357" spans="2:14" ht="22.5" customHeight="1" x14ac:dyDescent="0.2">
      <c r="B357" s="152" t="s">
        <v>546</v>
      </c>
      <c r="C357" s="153"/>
      <c r="D357" s="153"/>
      <c r="E357" s="153"/>
      <c r="F357" s="153"/>
      <c r="G357" s="153"/>
      <c r="H357" s="153"/>
      <c r="I357" s="113" t="s">
        <v>547</v>
      </c>
      <c r="J357" s="113"/>
      <c r="K357" s="154">
        <f>K358+K362+K366+K370</f>
        <v>42898.799999999996</v>
      </c>
      <c r="L357" s="154"/>
      <c r="M357" s="154">
        <f>M358+M362+M366+M370</f>
        <v>58408.7</v>
      </c>
      <c r="N357" s="154"/>
    </row>
    <row r="358" spans="2:14" ht="24.75" customHeight="1" x14ac:dyDescent="0.2">
      <c r="B358" s="105"/>
      <c r="C358" s="157" t="s">
        <v>548</v>
      </c>
      <c r="D358" s="157"/>
      <c r="E358" s="157"/>
      <c r="F358" s="157"/>
      <c r="G358" s="157"/>
      <c r="H358" s="157"/>
      <c r="I358" s="84" t="s">
        <v>549</v>
      </c>
      <c r="J358" s="84"/>
      <c r="K358" s="158">
        <f>K359</f>
        <v>12817.7</v>
      </c>
      <c r="L358" s="158"/>
      <c r="M358" s="158">
        <f>M359</f>
        <v>12817.7</v>
      </c>
      <c r="N358" s="158"/>
    </row>
    <row r="359" spans="2:14" ht="46.5" customHeight="1" x14ac:dyDescent="0.2">
      <c r="B359" s="105"/>
      <c r="C359" s="85"/>
      <c r="D359" s="155" t="s">
        <v>550</v>
      </c>
      <c r="E359" s="155"/>
      <c r="F359" s="155"/>
      <c r="G359" s="155"/>
      <c r="H359" s="155"/>
      <c r="I359" s="86" t="s">
        <v>551</v>
      </c>
      <c r="J359" s="86"/>
      <c r="K359" s="156">
        <f>K360</f>
        <v>12817.7</v>
      </c>
      <c r="L359" s="156"/>
      <c r="M359" s="156">
        <f>M360</f>
        <v>12817.7</v>
      </c>
      <c r="N359" s="156"/>
    </row>
    <row r="360" spans="2:14" ht="32.25" customHeight="1" x14ac:dyDescent="0.2">
      <c r="B360" s="105"/>
      <c r="C360" s="85"/>
      <c r="D360" s="87"/>
      <c r="E360" s="145" t="s">
        <v>552</v>
      </c>
      <c r="F360" s="145"/>
      <c r="G360" s="145"/>
      <c r="H360" s="145"/>
      <c r="I360" s="88" t="s">
        <v>553</v>
      </c>
      <c r="J360" s="88"/>
      <c r="K360" s="146">
        <f>K361</f>
        <v>12817.7</v>
      </c>
      <c r="L360" s="146"/>
      <c r="M360" s="146">
        <f>M361</f>
        <v>12817.7</v>
      </c>
      <c r="N360" s="146"/>
    </row>
    <row r="361" spans="2:14" ht="32.25" customHeight="1" x14ac:dyDescent="0.2">
      <c r="B361" s="105"/>
      <c r="C361" s="85"/>
      <c r="D361" s="87"/>
      <c r="E361" s="89"/>
      <c r="F361" s="148" t="s">
        <v>383</v>
      </c>
      <c r="G361" s="149"/>
      <c r="H361" s="150"/>
      <c r="I361" s="90" t="s">
        <v>553</v>
      </c>
      <c r="J361" s="90" t="s">
        <v>384</v>
      </c>
      <c r="K361" s="147">
        <v>12817.7</v>
      </c>
      <c r="L361" s="147"/>
      <c r="M361" s="122">
        <v>12817.7</v>
      </c>
      <c r="N361" s="127"/>
    </row>
    <row r="362" spans="2:14" ht="30.75" customHeight="1" x14ac:dyDescent="0.2">
      <c r="B362" s="105"/>
      <c r="C362" s="157" t="s">
        <v>554</v>
      </c>
      <c r="D362" s="157"/>
      <c r="E362" s="157"/>
      <c r="F362" s="157"/>
      <c r="G362" s="157"/>
      <c r="H362" s="157"/>
      <c r="I362" s="84" t="s">
        <v>555</v>
      </c>
      <c r="J362" s="84"/>
      <c r="K362" s="158">
        <f>K363</f>
        <v>28997</v>
      </c>
      <c r="L362" s="158"/>
      <c r="M362" s="158">
        <f>M363</f>
        <v>44610</v>
      </c>
      <c r="N362" s="158"/>
    </row>
    <row r="363" spans="2:14" ht="46.5" customHeight="1" x14ac:dyDescent="0.2">
      <c r="B363" s="105"/>
      <c r="C363" s="85"/>
      <c r="D363" s="155" t="s">
        <v>556</v>
      </c>
      <c r="E363" s="155"/>
      <c r="F363" s="155"/>
      <c r="G363" s="155"/>
      <c r="H363" s="155"/>
      <c r="I363" s="86" t="s">
        <v>557</v>
      </c>
      <c r="J363" s="86"/>
      <c r="K363" s="156">
        <f>K364</f>
        <v>28997</v>
      </c>
      <c r="L363" s="156"/>
      <c r="M363" s="156">
        <f>M364</f>
        <v>44610</v>
      </c>
      <c r="N363" s="156"/>
    </row>
    <row r="364" spans="2:14" ht="49.5" customHeight="1" x14ac:dyDescent="0.2">
      <c r="B364" s="105"/>
      <c r="C364" s="85"/>
      <c r="D364" s="87"/>
      <c r="E364" s="145" t="s">
        <v>558</v>
      </c>
      <c r="F364" s="145"/>
      <c r="G364" s="145"/>
      <c r="H364" s="145"/>
      <c r="I364" s="88" t="s">
        <v>559</v>
      </c>
      <c r="J364" s="88"/>
      <c r="K364" s="146">
        <f>K365</f>
        <v>28997</v>
      </c>
      <c r="L364" s="146"/>
      <c r="M364" s="146">
        <f>M365</f>
        <v>44610</v>
      </c>
      <c r="N364" s="146"/>
    </row>
    <row r="365" spans="2:14" ht="34.5" customHeight="1" x14ac:dyDescent="0.2">
      <c r="B365" s="105"/>
      <c r="C365" s="85"/>
      <c r="D365" s="87"/>
      <c r="E365" s="89"/>
      <c r="F365" s="148" t="s">
        <v>560</v>
      </c>
      <c r="G365" s="149"/>
      <c r="H365" s="150"/>
      <c r="I365" s="90" t="s">
        <v>559</v>
      </c>
      <c r="J365" s="90" t="s">
        <v>561</v>
      </c>
      <c r="K365" s="147">
        <v>28997</v>
      </c>
      <c r="L365" s="147"/>
      <c r="M365" s="122">
        <v>44610</v>
      </c>
      <c r="N365" s="127"/>
    </row>
    <row r="366" spans="2:14" ht="30" customHeight="1" x14ac:dyDescent="0.2">
      <c r="B366" s="105"/>
      <c r="C366" s="157" t="s">
        <v>562</v>
      </c>
      <c r="D366" s="157"/>
      <c r="E366" s="157"/>
      <c r="F366" s="157"/>
      <c r="G366" s="157"/>
      <c r="H366" s="157"/>
      <c r="I366" s="84" t="s">
        <v>563</v>
      </c>
      <c r="J366" s="84"/>
      <c r="K366" s="158">
        <f>K367</f>
        <v>103.1</v>
      </c>
      <c r="L366" s="158"/>
      <c r="M366" s="158">
        <f>M367</f>
        <v>0</v>
      </c>
      <c r="N366" s="158"/>
    </row>
    <row r="367" spans="2:14" ht="45.75" customHeight="1" x14ac:dyDescent="0.2">
      <c r="B367" s="105"/>
      <c r="C367" s="85"/>
      <c r="D367" s="155" t="s">
        <v>564</v>
      </c>
      <c r="E367" s="155"/>
      <c r="F367" s="155"/>
      <c r="G367" s="155"/>
      <c r="H367" s="155"/>
      <c r="I367" s="86" t="s">
        <v>565</v>
      </c>
      <c r="J367" s="86"/>
      <c r="K367" s="156">
        <f>K368</f>
        <v>103.1</v>
      </c>
      <c r="L367" s="156"/>
      <c r="M367" s="156">
        <f>M368</f>
        <v>0</v>
      </c>
      <c r="N367" s="156"/>
    </row>
    <row r="368" spans="2:14" ht="54.75" customHeight="1" x14ac:dyDescent="0.2">
      <c r="B368" s="105"/>
      <c r="C368" s="85"/>
      <c r="D368" s="87"/>
      <c r="E368" s="145" t="s">
        <v>566</v>
      </c>
      <c r="F368" s="145"/>
      <c r="G368" s="145"/>
      <c r="H368" s="145"/>
      <c r="I368" s="88" t="s">
        <v>567</v>
      </c>
      <c r="J368" s="88"/>
      <c r="K368" s="146">
        <f>K369</f>
        <v>103.1</v>
      </c>
      <c r="L368" s="146"/>
      <c r="M368" s="146">
        <f>M369</f>
        <v>0</v>
      </c>
      <c r="N368" s="146"/>
    </row>
    <row r="369" spans="2:14" ht="20.25" customHeight="1" x14ac:dyDescent="0.2">
      <c r="B369" s="105"/>
      <c r="C369" s="85"/>
      <c r="D369" s="87"/>
      <c r="E369" s="89"/>
      <c r="F369" s="148" t="s">
        <v>568</v>
      </c>
      <c r="G369" s="149"/>
      <c r="H369" s="150"/>
      <c r="I369" s="90" t="s">
        <v>567</v>
      </c>
      <c r="J369" s="90" t="s">
        <v>569</v>
      </c>
      <c r="K369" s="147">
        <v>103.1</v>
      </c>
      <c r="L369" s="147"/>
      <c r="M369" s="122">
        <v>0</v>
      </c>
      <c r="N369" s="127"/>
    </row>
    <row r="370" spans="2:14" ht="40.5" customHeight="1" x14ac:dyDescent="0.2">
      <c r="B370" s="105"/>
      <c r="C370" s="157" t="s">
        <v>570</v>
      </c>
      <c r="D370" s="157"/>
      <c r="E370" s="157"/>
      <c r="F370" s="157"/>
      <c r="G370" s="157"/>
      <c r="H370" s="157"/>
      <c r="I370" s="84" t="s">
        <v>571</v>
      </c>
      <c r="J370" s="84"/>
      <c r="K370" s="158">
        <f>K371</f>
        <v>981</v>
      </c>
      <c r="L370" s="158"/>
      <c r="M370" s="158">
        <f>M371</f>
        <v>981</v>
      </c>
      <c r="N370" s="158"/>
    </row>
    <row r="371" spans="2:14" ht="84" customHeight="1" x14ac:dyDescent="0.2">
      <c r="B371" s="105"/>
      <c r="C371" s="85"/>
      <c r="D371" s="155" t="s">
        <v>572</v>
      </c>
      <c r="E371" s="155"/>
      <c r="F371" s="155"/>
      <c r="G371" s="155"/>
      <c r="H371" s="155"/>
      <c r="I371" s="86" t="s">
        <v>573</v>
      </c>
      <c r="J371" s="86"/>
      <c r="K371" s="156">
        <f>K372</f>
        <v>981</v>
      </c>
      <c r="L371" s="156"/>
      <c r="M371" s="156">
        <f>M372</f>
        <v>981</v>
      </c>
      <c r="N371" s="156"/>
    </row>
    <row r="372" spans="2:14" ht="82.5" customHeight="1" x14ac:dyDescent="0.2">
      <c r="B372" s="105"/>
      <c r="C372" s="85"/>
      <c r="D372" s="87"/>
      <c r="E372" s="145" t="s">
        <v>574</v>
      </c>
      <c r="F372" s="145"/>
      <c r="G372" s="145"/>
      <c r="H372" s="145"/>
      <c r="I372" s="88" t="s">
        <v>575</v>
      </c>
      <c r="J372" s="88"/>
      <c r="K372" s="146">
        <f>K373</f>
        <v>981</v>
      </c>
      <c r="L372" s="146"/>
      <c r="M372" s="146">
        <f>M373</f>
        <v>981</v>
      </c>
      <c r="N372" s="146"/>
    </row>
    <row r="373" spans="2:14" ht="37.5" customHeight="1" x14ac:dyDescent="0.2">
      <c r="B373" s="105"/>
      <c r="C373" s="85"/>
      <c r="D373" s="87"/>
      <c r="E373" s="89"/>
      <c r="F373" s="148" t="s">
        <v>383</v>
      </c>
      <c r="G373" s="149"/>
      <c r="H373" s="150"/>
      <c r="I373" s="90" t="s">
        <v>575</v>
      </c>
      <c r="J373" s="90" t="s">
        <v>384</v>
      </c>
      <c r="K373" s="147">
        <v>981</v>
      </c>
      <c r="L373" s="147"/>
      <c r="M373" s="122">
        <v>981</v>
      </c>
      <c r="N373" s="127"/>
    </row>
    <row r="374" spans="2:14" ht="42" customHeight="1" x14ac:dyDescent="0.2">
      <c r="B374" s="152" t="s">
        <v>576</v>
      </c>
      <c r="C374" s="153"/>
      <c r="D374" s="153"/>
      <c r="E374" s="153"/>
      <c r="F374" s="153"/>
      <c r="G374" s="153"/>
      <c r="H374" s="153"/>
      <c r="I374" s="113" t="s">
        <v>577</v>
      </c>
      <c r="J374" s="113"/>
      <c r="K374" s="154">
        <f>K375+K394</f>
        <v>73980.600000000006</v>
      </c>
      <c r="L374" s="154"/>
      <c r="M374" s="154">
        <f>M375+M394</f>
        <v>73825.600000000006</v>
      </c>
      <c r="N374" s="154"/>
    </row>
    <row r="375" spans="2:14" ht="33.75" customHeight="1" x14ac:dyDescent="0.2">
      <c r="B375" s="105"/>
      <c r="C375" s="157" t="s">
        <v>578</v>
      </c>
      <c r="D375" s="157"/>
      <c r="E375" s="157"/>
      <c r="F375" s="157"/>
      <c r="G375" s="157"/>
      <c r="H375" s="157"/>
      <c r="I375" s="84" t="s">
        <v>579</v>
      </c>
      <c r="J375" s="84"/>
      <c r="K375" s="158">
        <f>K376+K383</f>
        <v>73825.600000000006</v>
      </c>
      <c r="L375" s="158"/>
      <c r="M375" s="158">
        <f>M376+M383</f>
        <v>73825.600000000006</v>
      </c>
      <c r="N375" s="158"/>
    </row>
    <row r="376" spans="2:14" ht="54.75" customHeight="1" x14ac:dyDescent="0.2">
      <c r="B376" s="105"/>
      <c r="C376" s="85"/>
      <c r="D376" s="155" t="s">
        <v>580</v>
      </c>
      <c r="E376" s="155"/>
      <c r="F376" s="155"/>
      <c r="G376" s="155"/>
      <c r="H376" s="155"/>
      <c r="I376" s="86" t="s">
        <v>581</v>
      </c>
      <c r="J376" s="86"/>
      <c r="K376" s="156">
        <f>K377+K379+K381</f>
        <v>6100</v>
      </c>
      <c r="L376" s="156"/>
      <c r="M376" s="156">
        <f>M377+M379+M381</f>
        <v>6100</v>
      </c>
      <c r="N376" s="156"/>
    </row>
    <row r="377" spans="2:14" ht="17.25" customHeight="1" x14ac:dyDescent="0.2">
      <c r="B377" s="105"/>
      <c r="C377" s="85"/>
      <c r="D377" s="87"/>
      <c r="E377" s="145" t="s">
        <v>582</v>
      </c>
      <c r="F377" s="145"/>
      <c r="G377" s="145"/>
      <c r="H377" s="145"/>
      <c r="I377" s="88" t="s">
        <v>583</v>
      </c>
      <c r="J377" s="88"/>
      <c r="K377" s="146">
        <f>K378</f>
        <v>2000</v>
      </c>
      <c r="L377" s="146"/>
      <c r="M377" s="146">
        <f>M378</f>
        <v>2000</v>
      </c>
      <c r="N377" s="146"/>
    </row>
    <row r="378" spans="2:14" ht="38.25" customHeight="1" x14ac:dyDescent="0.2">
      <c r="B378" s="105"/>
      <c r="C378" s="85"/>
      <c r="D378" s="87"/>
      <c r="E378" s="89"/>
      <c r="F378" s="148" t="s">
        <v>584</v>
      </c>
      <c r="G378" s="149"/>
      <c r="H378" s="150"/>
      <c r="I378" s="90" t="s">
        <v>583</v>
      </c>
      <c r="J378" s="90" t="s">
        <v>585</v>
      </c>
      <c r="K378" s="147">
        <v>2000</v>
      </c>
      <c r="L378" s="147"/>
      <c r="M378" s="122">
        <v>2000</v>
      </c>
      <c r="N378" s="127"/>
    </row>
    <row r="379" spans="2:14" ht="15" customHeight="1" x14ac:dyDescent="0.2">
      <c r="B379" s="105"/>
      <c r="C379" s="85"/>
      <c r="D379" s="87"/>
      <c r="E379" s="145" t="s">
        <v>586</v>
      </c>
      <c r="F379" s="145"/>
      <c r="G379" s="145"/>
      <c r="H379" s="145"/>
      <c r="I379" s="88" t="s">
        <v>587</v>
      </c>
      <c r="J379" s="88"/>
      <c r="K379" s="146">
        <f>K380</f>
        <v>4000</v>
      </c>
      <c r="L379" s="146"/>
      <c r="M379" s="146">
        <f>M380</f>
        <v>4000</v>
      </c>
      <c r="N379" s="146"/>
    </row>
    <row r="380" spans="2:14" ht="39" customHeight="1" x14ac:dyDescent="0.2">
      <c r="B380" s="105"/>
      <c r="C380" s="85"/>
      <c r="D380" s="87"/>
      <c r="E380" s="89"/>
      <c r="F380" s="148" t="s">
        <v>584</v>
      </c>
      <c r="G380" s="149"/>
      <c r="H380" s="150"/>
      <c r="I380" s="90" t="s">
        <v>587</v>
      </c>
      <c r="J380" s="90" t="s">
        <v>585</v>
      </c>
      <c r="K380" s="147">
        <v>4000</v>
      </c>
      <c r="L380" s="147"/>
      <c r="M380" s="122">
        <v>4000</v>
      </c>
      <c r="N380" s="127"/>
    </row>
    <row r="381" spans="2:14" ht="15" customHeight="1" x14ac:dyDescent="0.2">
      <c r="B381" s="105"/>
      <c r="C381" s="85"/>
      <c r="D381" s="87"/>
      <c r="E381" s="145" t="s">
        <v>588</v>
      </c>
      <c r="F381" s="145"/>
      <c r="G381" s="145"/>
      <c r="H381" s="145"/>
      <c r="I381" s="88" t="s">
        <v>589</v>
      </c>
      <c r="J381" s="88"/>
      <c r="K381" s="146">
        <f>K382</f>
        <v>100</v>
      </c>
      <c r="L381" s="146"/>
      <c r="M381" s="146">
        <f>M382</f>
        <v>100</v>
      </c>
      <c r="N381" s="146"/>
    </row>
    <row r="382" spans="2:14" ht="22.5" customHeight="1" x14ac:dyDescent="0.2">
      <c r="B382" s="105"/>
      <c r="C382" s="85"/>
      <c r="D382" s="87"/>
      <c r="E382" s="89"/>
      <c r="F382" s="148" t="s">
        <v>731</v>
      </c>
      <c r="G382" s="149"/>
      <c r="H382" s="150"/>
      <c r="I382" s="90" t="s">
        <v>589</v>
      </c>
      <c r="J382" s="90" t="s">
        <v>296</v>
      </c>
      <c r="K382" s="147">
        <v>100</v>
      </c>
      <c r="L382" s="147"/>
      <c r="M382" s="122">
        <v>100</v>
      </c>
      <c r="N382" s="127"/>
    </row>
    <row r="383" spans="2:14" ht="33" customHeight="1" x14ac:dyDescent="0.2">
      <c r="B383" s="105"/>
      <c r="C383" s="85"/>
      <c r="D383" s="155" t="s">
        <v>590</v>
      </c>
      <c r="E383" s="155"/>
      <c r="F383" s="155"/>
      <c r="G383" s="155"/>
      <c r="H383" s="155"/>
      <c r="I383" s="86" t="s">
        <v>591</v>
      </c>
      <c r="J383" s="86"/>
      <c r="K383" s="156">
        <f>K384+K386+K388+K390</f>
        <v>67725.600000000006</v>
      </c>
      <c r="L383" s="156"/>
      <c r="M383" s="156">
        <f>M384+M386+M388+M390</f>
        <v>67725.600000000006</v>
      </c>
      <c r="N383" s="156"/>
    </row>
    <row r="384" spans="2:14" ht="22.5" customHeight="1" x14ac:dyDescent="0.2">
      <c r="B384" s="105"/>
      <c r="C384" s="85"/>
      <c r="D384" s="87"/>
      <c r="E384" s="145" t="s">
        <v>592</v>
      </c>
      <c r="F384" s="145"/>
      <c r="G384" s="145"/>
      <c r="H384" s="145"/>
      <c r="I384" s="88" t="s">
        <v>593</v>
      </c>
      <c r="J384" s="88"/>
      <c r="K384" s="146">
        <f>K385</f>
        <v>4000</v>
      </c>
      <c r="L384" s="146"/>
      <c r="M384" s="146">
        <f>M385</f>
        <v>4000</v>
      </c>
      <c r="N384" s="146"/>
    </row>
    <row r="385" spans="2:14" ht="19.5" customHeight="1" x14ac:dyDescent="0.2">
      <c r="B385" s="105"/>
      <c r="C385" s="85"/>
      <c r="D385" s="87"/>
      <c r="E385" s="89"/>
      <c r="F385" s="148" t="s">
        <v>731</v>
      </c>
      <c r="G385" s="149"/>
      <c r="H385" s="150"/>
      <c r="I385" s="90" t="s">
        <v>593</v>
      </c>
      <c r="J385" s="90" t="s">
        <v>296</v>
      </c>
      <c r="K385" s="147">
        <v>4000</v>
      </c>
      <c r="L385" s="147"/>
      <c r="M385" s="122">
        <v>4000</v>
      </c>
      <c r="N385" s="127"/>
    </row>
    <row r="386" spans="2:14" ht="21" customHeight="1" x14ac:dyDescent="0.2">
      <c r="B386" s="105"/>
      <c r="C386" s="85"/>
      <c r="D386" s="87"/>
      <c r="E386" s="145" t="s">
        <v>594</v>
      </c>
      <c r="F386" s="145"/>
      <c r="G386" s="145"/>
      <c r="H386" s="145"/>
      <c r="I386" s="88" t="s">
        <v>595</v>
      </c>
      <c r="J386" s="88"/>
      <c r="K386" s="146">
        <f>K387</f>
        <v>4000</v>
      </c>
      <c r="L386" s="146"/>
      <c r="M386" s="146">
        <f>M387</f>
        <v>4000</v>
      </c>
      <c r="N386" s="146"/>
    </row>
    <row r="387" spans="2:14" ht="21" customHeight="1" x14ac:dyDescent="0.2">
      <c r="B387" s="105"/>
      <c r="C387" s="85"/>
      <c r="D387" s="87"/>
      <c r="E387" s="89"/>
      <c r="F387" s="148" t="s">
        <v>731</v>
      </c>
      <c r="G387" s="149"/>
      <c r="H387" s="150"/>
      <c r="I387" s="90" t="s">
        <v>595</v>
      </c>
      <c r="J387" s="90" t="s">
        <v>296</v>
      </c>
      <c r="K387" s="147">
        <v>4000</v>
      </c>
      <c r="L387" s="147"/>
      <c r="M387" s="122">
        <v>4000</v>
      </c>
      <c r="N387" s="127"/>
    </row>
    <row r="388" spans="2:14" ht="50.25" customHeight="1" x14ac:dyDescent="0.2">
      <c r="B388" s="105"/>
      <c r="C388" s="85"/>
      <c r="D388" s="87"/>
      <c r="E388" s="145" t="s">
        <v>596</v>
      </c>
      <c r="F388" s="145"/>
      <c r="G388" s="145"/>
      <c r="H388" s="145"/>
      <c r="I388" s="88" t="s">
        <v>597</v>
      </c>
      <c r="J388" s="88"/>
      <c r="K388" s="146">
        <f>K389</f>
        <v>59185.599999999999</v>
      </c>
      <c r="L388" s="146"/>
      <c r="M388" s="146">
        <f>M389</f>
        <v>59185.599999999999</v>
      </c>
      <c r="N388" s="146"/>
    </row>
    <row r="389" spans="2:14" ht="50.25" customHeight="1" x14ac:dyDescent="0.2">
      <c r="B389" s="105"/>
      <c r="C389" s="85"/>
      <c r="D389" s="87"/>
      <c r="E389" s="89"/>
      <c r="F389" s="148" t="s">
        <v>598</v>
      </c>
      <c r="G389" s="149"/>
      <c r="H389" s="150"/>
      <c r="I389" s="90" t="s">
        <v>597</v>
      </c>
      <c r="J389" s="90" t="s">
        <v>599</v>
      </c>
      <c r="K389" s="147">
        <v>59185.599999999999</v>
      </c>
      <c r="L389" s="147"/>
      <c r="M389" s="122">
        <v>59185.599999999999</v>
      </c>
      <c r="N389" s="127"/>
    </row>
    <row r="390" spans="2:14" ht="50.25" customHeight="1" x14ac:dyDescent="0.2">
      <c r="B390" s="105"/>
      <c r="C390" s="85"/>
      <c r="D390" s="87"/>
      <c r="E390" s="89"/>
      <c r="F390" s="116"/>
      <c r="G390" s="159" t="s">
        <v>729</v>
      </c>
      <c r="H390" s="160"/>
      <c r="I390" s="90">
        <v>1020262670</v>
      </c>
      <c r="J390" s="90"/>
      <c r="K390" s="161">
        <f>K391+K393+K392</f>
        <v>540</v>
      </c>
      <c r="L390" s="162"/>
      <c r="M390" s="147">
        <f>M391+M393+M392</f>
        <v>540</v>
      </c>
      <c r="N390" s="147"/>
    </row>
    <row r="391" spans="2:14" ht="23.25" customHeight="1" x14ac:dyDescent="0.2">
      <c r="B391" s="105"/>
      <c r="C391" s="85"/>
      <c r="D391" s="87"/>
      <c r="E391" s="89"/>
      <c r="F391" s="116"/>
      <c r="G391" s="159" t="s">
        <v>416</v>
      </c>
      <c r="H391" s="160"/>
      <c r="I391" s="90">
        <v>1020262670</v>
      </c>
      <c r="J391" s="90">
        <v>121</v>
      </c>
      <c r="K391" s="161">
        <v>394</v>
      </c>
      <c r="L391" s="162"/>
      <c r="M391" s="122">
        <v>394</v>
      </c>
      <c r="N391" s="129"/>
    </row>
    <row r="392" spans="2:14" ht="50.25" customHeight="1" x14ac:dyDescent="0.2">
      <c r="B392" s="105"/>
      <c r="C392" s="85"/>
      <c r="D392" s="87"/>
      <c r="E392" s="89"/>
      <c r="F392" s="116"/>
      <c r="G392" s="159" t="s">
        <v>730</v>
      </c>
      <c r="H392" s="160"/>
      <c r="I392" s="90">
        <v>1020262670</v>
      </c>
      <c r="J392" s="90">
        <v>129</v>
      </c>
      <c r="K392" s="161">
        <v>119</v>
      </c>
      <c r="L392" s="162"/>
      <c r="M392" s="122">
        <v>119</v>
      </c>
      <c r="N392" s="129"/>
    </row>
    <row r="393" spans="2:14" ht="23.25" customHeight="1" x14ac:dyDescent="0.2">
      <c r="B393" s="105"/>
      <c r="C393" s="85"/>
      <c r="D393" s="87"/>
      <c r="E393" s="89"/>
      <c r="F393" s="116"/>
      <c r="G393" s="159" t="s">
        <v>731</v>
      </c>
      <c r="H393" s="160"/>
      <c r="I393" s="90">
        <v>1020262670</v>
      </c>
      <c r="J393" s="90">
        <v>244</v>
      </c>
      <c r="K393" s="161">
        <v>27</v>
      </c>
      <c r="L393" s="162"/>
      <c r="M393" s="122">
        <v>27</v>
      </c>
      <c r="N393" s="129"/>
    </row>
    <row r="394" spans="2:14" ht="32.25" customHeight="1" x14ac:dyDescent="0.2">
      <c r="B394" s="105"/>
      <c r="C394" s="157" t="s">
        <v>600</v>
      </c>
      <c r="D394" s="157"/>
      <c r="E394" s="157"/>
      <c r="F394" s="157"/>
      <c r="G394" s="157"/>
      <c r="H394" s="157"/>
      <c r="I394" s="84" t="s">
        <v>601</v>
      </c>
      <c r="J394" s="84"/>
      <c r="K394" s="158">
        <f>K395</f>
        <v>155</v>
      </c>
      <c r="L394" s="158"/>
      <c r="M394" s="158">
        <f>M395</f>
        <v>0</v>
      </c>
      <c r="N394" s="158"/>
    </row>
    <row r="395" spans="2:14" ht="18" customHeight="1" x14ac:dyDescent="0.2">
      <c r="B395" s="105"/>
      <c r="C395" s="85"/>
      <c r="D395" s="155" t="s">
        <v>602</v>
      </c>
      <c r="E395" s="155"/>
      <c r="F395" s="155"/>
      <c r="G395" s="155"/>
      <c r="H395" s="155"/>
      <c r="I395" s="86" t="s">
        <v>603</v>
      </c>
      <c r="J395" s="86"/>
      <c r="K395" s="156">
        <f>K396+K398</f>
        <v>155</v>
      </c>
      <c r="L395" s="156"/>
      <c r="M395" s="156">
        <f>M396+M398</f>
        <v>0</v>
      </c>
      <c r="N395" s="156"/>
    </row>
    <row r="396" spans="2:14" ht="31.5" customHeight="1" x14ac:dyDescent="0.2">
      <c r="B396" s="105"/>
      <c r="C396" s="85"/>
      <c r="D396" s="87"/>
      <c r="E396" s="145" t="s">
        <v>604</v>
      </c>
      <c r="F396" s="145"/>
      <c r="G396" s="145"/>
      <c r="H396" s="145"/>
      <c r="I396" s="88" t="s">
        <v>605</v>
      </c>
      <c r="J396" s="88"/>
      <c r="K396" s="146">
        <f>K397</f>
        <v>100</v>
      </c>
      <c r="L396" s="146"/>
      <c r="M396" s="146">
        <f>M397</f>
        <v>0</v>
      </c>
      <c r="N396" s="146"/>
    </row>
    <row r="397" spans="2:14" ht="24.75" customHeight="1" x14ac:dyDescent="0.2">
      <c r="B397" s="105"/>
      <c r="C397" s="85"/>
      <c r="D397" s="87"/>
      <c r="E397" s="89"/>
      <c r="F397" s="148" t="s">
        <v>731</v>
      </c>
      <c r="G397" s="149"/>
      <c r="H397" s="150"/>
      <c r="I397" s="90" t="s">
        <v>605</v>
      </c>
      <c r="J397" s="90" t="s">
        <v>296</v>
      </c>
      <c r="K397" s="147">
        <v>100</v>
      </c>
      <c r="L397" s="147"/>
      <c r="M397" s="122">
        <v>0</v>
      </c>
      <c r="N397" s="127"/>
    </row>
    <row r="398" spans="2:14" ht="49.5" customHeight="1" x14ac:dyDescent="0.2">
      <c r="B398" s="105"/>
      <c r="C398" s="85"/>
      <c r="D398" s="87"/>
      <c r="E398" s="145" t="s">
        <v>606</v>
      </c>
      <c r="F398" s="145"/>
      <c r="G398" s="145"/>
      <c r="H398" s="145"/>
      <c r="I398" s="88" t="s">
        <v>607</v>
      </c>
      <c r="J398" s="88"/>
      <c r="K398" s="146">
        <f>K399</f>
        <v>55</v>
      </c>
      <c r="L398" s="146"/>
      <c r="M398" s="146">
        <f>M399</f>
        <v>0</v>
      </c>
      <c r="N398" s="146"/>
    </row>
    <row r="399" spans="2:14" ht="25.5" customHeight="1" x14ac:dyDescent="0.2">
      <c r="B399" s="105"/>
      <c r="C399" s="85"/>
      <c r="D399" s="87"/>
      <c r="E399" s="89"/>
      <c r="F399" s="148" t="s">
        <v>731</v>
      </c>
      <c r="G399" s="149"/>
      <c r="H399" s="150"/>
      <c r="I399" s="90" t="s">
        <v>607</v>
      </c>
      <c r="J399" s="90" t="s">
        <v>296</v>
      </c>
      <c r="K399" s="147">
        <v>55</v>
      </c>
      <c r="L399" s="147"/>
      <c r="M399" s="122">
        <v>0</v>
      </c>
      <c r="N399" s="127"/>
    </row>
    <row r="400" spans="2:14" ht="36" customHeight="1" x14ac:dyDescent="0.2">
      <c r="B400" s="152" t="s">
        <v>608</v>
      </c>
      <c r="C400" s="153"/>
      <c r="D400" s="153"/>
      <c r="E400" s="153"/>
      <c r="F400" s="153"/>
      <c r="G400" s="153"/>
      <c r="H400" s="153"/>
      <c r="I400" s="113" t="s">
        <v>609</v>
      </c>
      <c r="J400" s="113"/>
      <c r="K400" s="154">
        <f>K401+K409+K418</f>
        <v>25253.299999999996</v>
      </c>
      <c r="L400" s="154"/>
      <c r="M400" s="154">
        <f>M401+M409+M418</f>
        <v>25844</v>
      </c>
      <c r="N400" s="154"/>
    </row>
    <row r="401" spans="2:14" ht="42" customHeight="1" x14ac:dyDescent="0.2">
      <c r="B401" s="105"/>
      <c r="C401" s="157" t="s">
        <v>610</v>
      </c>
      <c r="D401" s="157"/>
      <c r="E401" s="157"/>
      <c r="F401" s="157"/>
      <c r="G401" s="157"/>
      <c r="H401" s="157"/>
      <c r="I401" s="84" t="s">
        <v>611</v>
      </c>
      <c r="J401" s="84"/>
      <c r="K401" s="158">
        <f>K402</f>
        <v>4700</v>
      </c>
      <c r="L401" s="158"/>
      <c r="M401" s="158">
        <f>M402</f>
        <v>4815</v>
      </c>
      <c r="N401" s="158"/>
    </row>
    <row r="402" spans="2:14" ht="33.75" customHeight="1" x14ac:dyDescent="0.2">
      <c r="B402" s="105"/>
      <c r="C402" s="85"/>
      <c r="D402" s="155" t="s">
        <v>612</v>
      </c>
      <c r="E402" s="155"/>
      <c r="F402" s="155"/>
      <c r="G402" s="155"/>
      <c r="H402" s="155"/>
      <c r="I402" s="86" t="s">
        <v>613</v>
      </c>
      <c r="J402" s="86"/>
      <c r="K402" s="156">
        <f>K403+K405+K407</f>
        <v>4700</v>
      </c>
      <c r="L402" s="156"/>
      <c r="M402" s="156">
        <f>M403+M405+M407</f>
        <v>4815</v>
      </c>
      <c r="N402" s="156"/>
    </row>
    <row r="403" spans="2:14" ht="64.5" customHeight="1" x14ac:dyDescent="0.2">
      <c r="B403" s="105"/>
      <c r="C403" s="85"/>
      <c r="D403" s="87"/>
      <c r="E403" s="145" t="s">
        <v>614</v>
      </c>
      <c r="F403" s="145"/>
      <c r="G403" s="145"/>
      <c r="H403" s="145"/>
      <c r="I403" s="88" t="s">
        <v>615</v>
      </c>
      <c r="J403" s="88"/>
      <c r="K403" s="146">
        <f>K404</f>
        <v>3100</v>
      </c>
      <c r="L403" s="146"/>
      <c r="M403" s="146">
        <f>M404</f>
        <v>3215</v>
      </c>
      <c r="N403" s="146"/>
    </row>
    <row r="404" spans="2:14" ht="48.75" customHeight="1" x14ac:dyDescent="0.2">
      <c r="B404" s="105"/>
      <c r="C404" s="85"/>
      <c r="D404" s="87"/>
      <c r="E404" s="89"/>
      <c r="F404" s="148" t="s">
        <v>616</v>
      </c>
      <c r="G404" s="149"/>
      <c r="H404" s="150"/>
      <c r="I404" s="90" t="s">
        <v>615</v>
      </c>
      <c r="J404" s="90" t="s">
        <v>617</v>
      </c>
      <c r="K404" s="147">
        <v>3100</v>
      </c>
      <c r="L404" s="147"/>
      <c r="M404" s="122">
        <v>3215</v>
      </c>
      <c r="N404" s="127"/>
    </row>
    <row r="405" spans="2:14" ht="66" customHeight="1" x14ac:dyDescent="0.2">
      <c r="B405" s="105"/>
      <c r="C405" s="85"/>
      <c r="D405" s="87"/>
      <c r="E405" s="145" t="s">
        <v>618</v>
      </c>
      <c r="F405" s="145"/>
      <c r="G405" s="145"/>
      <c r="H405" s="145"/>
      <c r="I405" s="88" t="s">
        <v>619</v>
      </c>
      <c r="J405" s="88"/>
      <c r="K405" s="146">
        <f>K406</f>
        <v>1000</v>
      </c>
      <c r="L405" s="146"/>
      <c r="M405" s="146">
        <f>M406</f>
        <v>1000</v>
      </c>
      <c r="N405" s="146"/>
    </row>
    <row r="406" spans="2:14" ht="48" customHeight="1" x14ac:dyDescent="0.2">
      <c r="B406" s="105"/>
      <c r="C406" s="85"/>
      <c r="D406" s="87"/>
      <c r="E406" s="89"/>
      <c r="F406" s="148" t="s">
        <v>616</v>
      </c>
      <c r="G406" s="149"/>
      <c r="H406" s="150"/>
      <c r="I406" s="90" t="s">
        <v>619</v>
      </c>
      <c r="J406" s="90" t="s">
        <v>617</v>
      </c>
      <c r="K406" s="147">
        <v>1000</v>
      </c>
      <c r="L406" s="147"/>
      <c r="M406" s="122">
        <v>1000</v>
      </c>
      <c r="N406" s="127"/>
    </row>
    <row r="407" spans="2:14" ht="50.25" customHeight="1" x14ac:dyDescent="0.2">
      <c r="B407" s="105"/>
      <c r="C407" s="85"/>
      <c r="D407" s="87"/>
      <c r="E407" s="145" t="s">
        <v>620</v>
      </c>
      <c r="F407" s="145"/>
      <c r="G407" s="145"/>
      <c r="H407" s="145"/>
      <c r="I407" s="88" t="s">
        <v>621</v>
      </c>
      <c r="J407" s="88"/>
      <c r="K407" s="146">
        <f>K408</f>
        <v>600</v>
      </c>
      <c r="L407" s="146"/>
      <c r="M407" s="146">
        <f>M408</f>
        <v>600</v>
      </c>
      <c r="N407" s="146"/>
    </row>
    <row r="408" spans="2:14" ht="51.75" customHeight="1" x14ac:dyDescent="0.2">
      <c r="B408" s="105"/>
      <c r="C408" s="85"/>
      <c r="D408" s="87"/>
      <c r="E408" s="89"/>
      <c r="F408" s="148" t="s">
        <v>616</v>
      </c>
      <c r="G408" s="149"/>
      <c r="H408" s="150"/>
      <c r="I408" s="90" t="s">
        <v>621</v>
      </c>
      <c r="J408" s="90" t="s">
        <v>617</v>
      </c>
      <c r="K408" s="147">
        <v>600</v>
      </c>
      <c r="L408" s="147"/>
      <c r="M408" s="122">
        <v>600</v>
      </c>
      <c r="N408" s="127"/>
    </row>
    <row r="409" spans="2:14" ht="21" customHeight="1" x14ac:dyDescent="0.2">
      <c r="B409" s="105"/>
      <c r="C409" s="157" t="s">
        <v>622</v>
      </c>
      <c r="D409" s="157"/>
      <c r="E409" s="157"/>
      <c r="F409" s="157"/>
      <c r="G409" s="157"/>
      <c r="H409" s="157"/>
      <c r="I409" s="84" t="s">
        <v>623</v>
      </c>
      <c r="J409" s="84"/>
      <c r="K409" s="158">
        <f>K410</f>
        <v>9999.9999999999982</v>
      </c>
      <c r="L409" s="158"/>
      <c r="M409" s="158">
        <f>M410</f>
        <v>9999.9999999999982</v>
      </c>
      <c r="N409" s="158"/>
    </row>
    <row r="410" spans="2:14" ht="21" customHeight="1" x14ac:dyDescent="0.2">
      <c r="B410" s="105"/>
      <c r="C410" s="85"/>
      <c r="D410" s="155" t="s">
        <v>624</v>
      </c>
      <c r="E410" s="155"/>
      <c r="F410" s="155"/>
      <c r="G410" s="155"/>
      <c r="H410" s="155"/>
      <c r="I410" s="86" t="s">
        <v>625</v>
      </c>
      <c r="J410" s="86"/>
      <c r="K410" s="156">
        <f>K411</f>
        <v>9999.9999999999982</v>
      </c>
      <c r="L410" s="156"/>
      <c r="M410" s="156">
        <f>M411</f>
        <v>9999.9999999999982</v>
      </c>
      <c r="N410" s="156"/>
    </row>
    <row r="411" spans="2:14" ht="31.5" customHeight="1" x14ac:dyDescent="0.2">
      <c r="B411" s="105"/>
      <c r="C411" s="85"/>
      <c r="D411" s="87"/>
      <c r="E411" s="145" t="s">
        <v>626</v>
      </c>
      <c r="F411" s="145"/>
      <c r="G411" s="145"/>
      <c r="H411" s="145"/>
      <c r="I411" s="88" t="s">
        <v>627</v>
      </c>
      <c r="J411" s="88"/>
      <c r="K411" s="146">
        <f>K412+K413+K414+K415+K416+K417</f>
        <v>9999.9999999999982</v>
      </c>
      <c r="L411" s="146"/>
      <c r="M411" s="146">
        <f>M412+M413+M414+M415+M416+M417</f>
        <v>9999.9999999999982</v>
      </c>
      <c r="N411" s="146"/>
    </row>
    <row r="412" spans="2:14" ht="19.5" customHeight="1" x14ac:dyDescent="0.2">
      <c r="B412" s="105"/>
      <c r="C412" s="85"/>
      <c r="D412" s="87"/>
      <c r="E412" s="89"/>
      <c r="F412" s="148" t="s">
        <v>353</v>
      </c>
      <c r="G412" s="149"/>
      <c r="H412" s="150"/>
      <c r="I412" s="90" t="s">
        <v>627</v>
      </c>
      <c r="J412" s="90" t="s">
        <v>354</v>
      </c>
      <c r="K412" s="147">
        <v>7268.3</v>
      </c>
      <c r="L412" s="147"/>
      <c r="M412" s="122">
        <v>7268.3</v>
      </c>
      <c r="N412" s="127"/>
    </row>
    <row r="413" spans="2:14" ht="31.5" customHeight="1" x14ac:dyDescent="0.2">
      <c r="B413" s="105"/>
      <c r="C413" s="85"/>
      <c r="D413" s="87"/>
      <c r="E413" s="89"/>
      <c r="F413" s="148" t="s">
        <v>357</v>
      </c>
      <c r="G413" s="149"/>
      <c r="H413" s="150"/>
      <c r="I413" s="90" t="s">
        <v>627</v>
      </c>
      <c r="J413" s="90" t="s">
        <v>358</v>
      </c>
      <c r="K413" s="147">
        <v>2195</v>
      </c>
      <c r="L413" s="147"/>
      <c r="M413" s="122">
        <v>2195</v>
      </c>
      <c r="N413" s="127"/>
    </row>
    <row r="414" spans="2:14" ht="32.25" customHeight="1" x14ac:dyDescent="0.2">
      <c r="B414" s="105"/>
      <c r="C414" s="85"/>
      <c r="D414" s="87"/>
      <c r="E414" s="89"/>
      <c r="F414" s="148" t="s">
        <v>359</v>
      </c>
      <c r="G414" s="149"/>
      <c r="H414" s="150"/>
      <c r="I414" s="90" t="s">
        <v>627</v>
      </c>
      <c r="J414" s="90" t="s">
        <v>360</v>
      </c>
      <c r="K414" s="147">
        <v>230.3</v>
      </c>
      <c r="L414" s="147"/>
      <c r="M414" s="122">
        <v>230.3</v>
      </c>
      <c r="N414" s="127"/>
    </row>
    <row r="415" spans="2:14" ht="22.5" customHeight="1" x14ac:dyDescent="0.2">
      <c r="B415" s="105"/>
      <c r="C415" s="85"/>
      <c r="D415" s="87"/>
      <c r="E415" s="89"/>
      <c r="F415" s="148" t="s">
        <v>731</v>
      </c>
      <c r="G415" s="149"/>
      <c r="H415" s="150"/>
      <c r="I415" s="90" t="s">
        <v>627</v>
      </c>
      <c r="J415" s="90" t="s">
        <v>296</v>
      </c>
      <c r="K415" s="147">
        <v>286.39999999999998</v>
      </c>
      <c r="L415" s="147"/>
      <c r="M415" s="122">
        <v>286.39999999999998</v>
      </c>
      <c r="N415" s="127"/>
    </row>
    <row r="416" spans="2:14" ht="15" customHeight="1" x14ac:dyDescent="0.2">
      <c r="B416" s="105"/>
      <c r="C416" s="85"/>
      <c r="D416" s="87"/>
      <c r="E416" s="89"/>
      <c r="F416" s="148" t="s">
        <v>361</v>
      </c>
      <c r="G416" s="149"/>
      <c r="H416" s="150"/>
      <c r="I416" s="90" t="s">
        <v>627</v>
      </c>
      <c r="J416" s="90" t="s">
        <v>362</v>
      </c>
      <c r="K416" s="147">
        <v>10</v>
      </c>
      <c r="L416" s="147"/>
      <c r="M416" s="122">
        <v>10</v>
      </c>
      <c r="N416" s="127"/>
    </row>
    <row r="417" spans="2:14" ht="15" customHeight="1" x14ac:dyDescent="0.2">
      <c r="B417" s="105"/>
      <c r="C417" s="85"/>
      <c r="D417" s="87"/>
      <c r="E417" s="89"/>
      <c r="F417" s="148" t="s">
        <v>309</v>
      </c>
      <c r="G417" s="149"/>
      <c r="H417" s="150"/>
      <c r="I417" s="90" t="s">
        <v>627</v>
      </c>
      <c r="J417" s="90" t="s">
        <v>310</v>
      </c>
      <c r="K417" s="147">
        <v>10</v>
      </c>
      <c r="L417" s="147"/>
      <c r="M417" s="122">
        <v>10</v>
      </c>
      <c r="N417" s="127"/>
    </row>
    <row r="418" spans="2:14" ht="36.75" customHeight="1" x14ac:dyDescent="0.2">
      <c r="B418" s="105"/>
      <c r="C418" s="157" t="s">
        <v>628</v>
      </c>
      <c r="D418" s="157"/>
      <c r="E418" s="157"/>
      <c r="F418" s="157"/>
      <c r="G418" s="157"/>
      <c r="H418" s="157"/>
      <c r="I418" s="84" t="s">
        <v>629</v>
      </c>
      <c r="J418" s="84"/>
      <c r="K418" s="158">
        <f>K419+K422</f>
        <v>10553.3</v>
      </c>
      <c r="L418" s="158"/>
      <c r="M418" s="158">
        <f>M419+M422</f>
        <v>11029</v>
      </c>
      <c r="N418" s="158"/>
    </row>
    <row r="419" spans="2:14" ht="48" customHeight="1" x14ac:dyDescent="0.2">
      <c r="B419" s="105"/>
      <c r="C419" s="85"/>
      <c r="D419" s="155" t="s">
        <v>630</v>
      </c>
      <c r="E419" s="155"/>
      <c r="F419" s="155"/>
      <c r="G419" s="155"/>
      <c r="H419" s="155"/>
      <c r="I419" s="86" t="s">
        <v>631</v>
      </c>
      <c r="J419" s="86"/>
      <c r="K419" s="156">
        <f>K420</f>
        <v>10340.799999999999</v>
      </c>
      <c r="L419" s="156"/>
      <c r="M419" s="156">
        <f>M420</f>
        <v>10816.5</v>
      </c>
      <c r="N419" s="156"/>
    </row>
    <row r="420" spans="2:14" ht="79.5" customHeight="1" x14ac:dyDescent="0.2">
      <c r="B420" s="105"/>
      <c r="C420" s="85"/>
      <c r="D420" s="87"/>
      <c r="E420" s="163" t="s">
        <v>692</v>
      </c>
      <c r="F420" s="164"/>
      <c r="G420" s="164"/>
      <c r="H420" s="165"/>
      <c r="I420" s="90" t="s">
        <v>632</v>
      </c>
      <c r="J420" s="88"/>
      <c r="K420" s="146">
        <f>K421</f>
        <v>10340.799999999999</v>
      </c>
      <c r="L420" s="146"/>
      <c r="M420" s="146">
        <f>M421</f>
        <v>10816.5</v>
      </c>
      <c r="N420" s="146"/>
    </row>
    <row r="421" spans="2:14" ht="53.25" customHeight="1" x14ac:dyDescent="0.2">
      <c r="B421" s="105"/>
      <c r="C421" s="85"/>
      <c r="D421" s="87"/>
      <c r="E421" s="89"/>
      <c r="F421" s="148" t="s">
        <v>333</v>
      </c>
      <c r="G421" s="149"/>
      <c r="H421" s="150"/>
      <c r="I421" s="90" t="s">
        <v>632</v>
      </c>
      <c r="J421" s="90" t="s">
        <v>334</v>
      </c>
      <c r="K421" s="147">
        <v>10340.799999999999</v>
      </c>
      <c r="L421" s="147"/>
      <c r="M421" s="122">
        <v>10816.5</v>
      </c>
      <c r="N421" s="127"/>
    </row>
    <row r="422" spans="2:14" ht="36" customHeight="1" x14ac:dyDescent="0.2">
      <c r="B422" s="105"/>
      <c r="C422" s="85"/>
      <c r="D422" s="155" t="s">
        <v>633</v>
      </c>
      <c r="E422" s="155"/>
      <c r="F422" s="155"/>
      <c r="G422" s="155"/>
      <c r="H422" s="155"/>
      <c r="I422" s="86" t="s">
        <v>634</v>
      </c>
      <c r="J422" s="86"/>
      <c r="K422" s="156">
        <f>K423</f>
        <v>212.5</v>
      </c>
      <c r="L422" s="156"/>
      <c r="M422" s="156">
        <f>M423</f>
        <v>212.5</v>
      </c>
      <c r="N422" s="156"/>
    </row>
    <row r="423" spans="2:14" ht="69" customHeight="1" x14ac:dyDescent="0.2">
      <c r="B423" s="105"/>
      <c r="C423" s="85"/>
      <c r="D423" s="87"/>
      <c r="E423" s="145" t="s">
        <v>635</v>
      </c>
      <c r="F423" s="145"/>
      <c r="G423" s="145"/>
      <c r="H423" s="145"/>
      <c r="I423" s="88" t="s">
        <v>636</v>
      </c>
      <c r="J423" s="88"/>
      <c r="K423" s="146">
        <f>K424</f>
        <v>212.5</v>
      </c>
      <c r="L423" s="146"/>
      <c r="M423" s="146">
        <f>M424</f>
        <v>212.5</v>
      </c>
      <c r="N423" s="146"/>
    </row>
    <row r="424" spans="2:14" ht="21" customHeight="1" x14ac:dyDescent="0.2">
      <c r="B424" s="105"/>
      <c r="C424" s="85"/>
      <c r="D424" s="87"/>
      <c r="E424" s="89"/>
      <c r="F424" s="148" t="s">
        <v>731</v>
      </c>
      <c r="G424" s="149"/>
      <c r="H424" s="150"/>
      <c r="I424" s="90" t="s">
        <v>636</v>
      </c>
      <c r="J424" s="90" t="s">
        <v>296</v>
      </c>
      <c r="K424" s="147">
        <v>212.5</v>
      </c>
      <c r="L424" s="147"/>
      <c r="M424" s="122">
        <v>212.5</v>
      </c>
      <c r="N424" s="127"/>
    </row>
    <row r="425" spans="2:14" ht="39.75" customHeight="1" x14ac:dyDescent="0.2">
      <c r="B425" s="152" t="s">
        <v>637</v>
      </c>
      <c r="C425" s="153"/>
      <c r="D425" s="153"/>
      <c r="E425" s="153"/>
      <c r="F425" s="153"/>
      <c r="G425" s="153"/>
      <c r="H425" s="153"/>
      <c r="I425" s="113" t="s">
        <v>638</v>
      </c>
      <c r="J425" s="113"/>
      <c r="K425" s="154">
        <f>K426+K450+K458+K465+K473</f>
        <v>219553.5</v>
      </c>
      <c r="L425" s="154"/>
      <c r="M425" s="154">
        <f>M426+M450+M458+M465+M473</f>
        <v>203821.5</v>
      </c>
      <c r="N425" s="154"/>
    </row>
    <row r="426" spans="2:14" ht="17.25" customHeight="1" x14ac:dyDescent="0.2">
      <c r="B426" s="105"/>
      <c r="C426" s="157" t="s">
        <v>639</v>
      </c>
      <c r="D426" s="157"/>
      <c r="E426" s="157"/>
      <c r="F426" s="157"/>
      <c r="G426" s="157"/>
      <c r="H426" s="157"/>
      <c r="I426" s="84" t="s">
        <v>640</v>
      </c>
      <c r="J426" s="84"/>
      <c r="K426" s="158">
        <f>K427</f>
        <v>26304.799999999999</v>
      </c>
      <c r="L426" s="158"/>
      <c r="M426" s="158">
        <f>M427</f>
        <v>26375.3</v>
      </c>
      <c r="N426" s="158"/>
    </row>
    <row r="427" spans="2:14" ht="50.25" customHeight="1" x14ac:dyDescent="0.2">
      <c r="B427" s="105"/>
      <c r="C427" s="85"/>
      <c r="D427" s="155" t="s">
        <v>641</v>
      </c>
      <c r="E427" s="155"/>
      <c r="F427" s="155"/>
      <c r="G427" s="155"/>
      <c r="H427" s="155"/>
      <c r="I427" s="86" t="s">
        <v>642</v>
      </c>
      <c r="J427" s="86"/>
      <c r="K427" s="156">
        <f>K428+K430+K432+K434+K436+K442</f>
        <v>26304.799999999999</v>
      </c>
      <c r="L427" s="156"/>
      <c r="M427" s="156">
        <f>M428+M430+M432+M434+M436+M442</f>
        <v>26375.3</v>
      </c>
      <c r="N427" s="156"/>
    </row>
    <row r="428" spans="2:14" ht="80.25" customHeight="1" x14ac:dyDescent="0.2">
      <c r="B428" s="105"/>
      <c r="C428" s="85"/>
      <c r="D428" s="87"/>
      <c r="E428" s="145" t="s">
        <v>643</v>
      </c>
      <c r="F428" s="145"/>
      <c r="G428" s="145"/>
      <c r="H428" s="145"/>
      <c r="I428" s="88" t="s">
        <v>644</v>
      </c>
      <c r="J428" s="88"/>
      <c r="K428" s="146">
        <f>K429</f>
        <v>2000</v>
      </c>
      <c r="L428" s="146"/>
      <c r="M428" s="146">
        <f>M429</f>
        <v>2000</v>
      </c>
      <c r="N428" s="146"/>
    </row>
    <row r="429" spans="2:14" ht="20.25" customHeight="1" x14ac:dyDescent="0.2">
      <c r="B429" s="105"/>
      <c r="C429" s="85"/>
      <c r="D429" s="87"/>
      <c r="E429" s="89"/>
      <c r="F429" s="148" t="s">
        <v>731</v>
      </c>
      <c r="G429" s="149"/>
      <c r="H429" s="150"/>
      <c r="I429" s="90" t="s">
        <v>644</v>
      </c>
      <c r="J429" s="90" t="s">
        <v>296</v>
      </c>
      <c r="K429" s="147">
        <v>2000</v>
      </c>
      <c r="L429" s="147"/>
      <c r="M429" s="122">
        <v>2000</v>
      </c>
      <c r="N429" s="127"/>
    </row>
    <row r="430" spans="2:14" ht="63" customHeight="1" x14ac:dyDescent="0.2">
      <c r="B430" s="105"/>
      <c r="C430" s="85"/>
      <c r="D430" s="87"/>
      <c r="E430" s="145" t="s">
        <v>645</v>
      </c>
      <c r="F430" s="145"/>
      <c r="G430" s="145"/>
      <c r="H430" s="145"/>
      <c r="I430" s="88" t="s">
        <v>646</v>
      </c>
      <c r="J430" s="88"/>
      <c r="K430" s="146">
        <f>K431</f>
        <v>1000</v>
      </c>
      <c r="L430" s="146"/>
      <c r="M430" s="146">
        <f>M431</f>
        <v>1000</v>
      </c>
      <c r="N430" s="146"/>
    </row>
    <row r="431" spans="2:14" ht="23.25" customHeight="1" x14ac:dyDescent="0.2">
      <c r="B431" s="105"/>
      <c r="C431" s="85"/>
      <c r="D431" s="87"/>
      <c r="E431" s="89"/>
      <c r="F431" s="148" t="s">
        <v>731</v>
      </c>
      <c r="G431" s="149"/>
      <c r="H431" s="150"/>
      <c r="I431" s="90" t="s">
        <v>646</v>
      </c>
      <c r="J431" s="90" t="s">
        <v>296</v>
      </c>
      <c r="K431" s="147">
        <v>1000</v>
      </c>
      <c r="L431" s="147"/>
      <c r="M431" s="122">
        <v>1000</v>
      </c>
      <c r="N431" s="127"/>
    </row>
    <row r="432" spans="2:14" ht="38.25" customHeight="1" x14ac:dyDescent="0.2">
      <c r="B432" s="105"/>
      <c r="C432" s="85"/>
      <c r="D432" s="87"/>
      <c r="E432" s="145" t="s">
        <v>647</v>
      </c>
      <c r="F432" s="145"/>
      <c r="G432" s="145"/>
      <c r="H432" s="145"/>
      <c r="I432" s="88" t="s">
        <v>648</v>
      </c>
      <c r="J432" s="88"/>
      <c r="K432" s="146">
        <f>K433</f>
        <v>1500</v>
      </c>
      <c r="L432" s="146"/>
      <c r="M432" s="146">
        <f>M433</f>
        <v>1500</v>
      </c>
      <c r="N432" s="146"/>
    </row>
    <row r="433" spans="2:14" ht="21" customHeight="1" x14ac:dyDescent="0.2">
      <c r="B433" s="105"/>
      <c r="C433" s="85"/>
      <c r="D433" s="87"/>
      <c r="E433" s="89"/>
      <c r="F433" s="148" t="s">
        <v>731</v>
      </c>
      <c r="G433" s="149"/>
      <c r="H433" s="150"/>
      <c r="I433" s="90" t="s">
        <v>648</v>
      </c>
      <c r="J433" s="90" t="s">
        <v>296</v>
      </c>
      <c r="K433" s="147">
        <v>1500</v>
      </c>
      <c r="L433" s="147"/>
      <c r="M433" s="122">
        <v>1500</v>
      </c>
      <c r="N433" s="127"/>
    </row>
    <row r="434" spans="2:14" ht="49.5" customHeight="1" x14ac:dyDescent="0.2">
      <c r="B434" s="105"/>
      <c r="C434" s="85"/>
      <c r="D434" s="87"/>
      <c r="E434" s="145" t="s">
        <v>649</v>
      </c>
      <c r="F434" s="145"/>
      <c r="G434" s="145"/>
      <c r="H434" s="145"/>
      <c r="I434" s="88" t="s">
        <v>650</v>
      </c>
      <c r="J434" s="88"/>
      <c r="K434" s="146">
        <f>K435</f>
        <v>1408.4</v>
      </c>
      <c r="L434" s="146"/>
      <c r="M434" s="146">
        <f>M435</f>
        <v>1478.9</v>
      </c>
      <c r="N434" s="146"/>
    </row>
    <row r="435" spans="2:14" ht="19.5" customHeight="1" x14ac:dyDescent="0.2">
      <c r="B435" s="105"/>
      <c r="C435" s="85"/>
      <c r="D435" s="87"/>
      <c r="E435" s="89"/>
      <c r="F435" s="148" t="s">
        <v>731</v>
      </c>
      <c r="G435" s="149"/>
      <c r="H435" s="150"/>
      <c r="I435" s="90" t="s">
        <v>650</v>
      </c>
      <c r="J435" s="90" t="s">
        <v>296</v>
      </c>
      <c r="K435" s="147">
        <v>1408.4</v>
      </c>
      <c r="L435" s="147"/>
      <c r="M435" s="122">
        <v>1478.9</v>
      </c>
      <c r="N435" s="127"/>
    </row>
    <row r="436" spans="2:14" ht="50.25" customHeight="1" x14ac:dyDescent="0.2">
      <c r="B436" s="105"/>
      <c r="C436" s="85"/>
      <c r="D436" s="87"/>
      <c r="E436" s="145" t="s">
        <v>651</v>
      </c>
      <c r="F436" s="145"/>
      <c r="G436" s="145"/>
      <c r="H436" s="145"/>
      <c r="I436" s="88" t="s">
        <v>652</v>
      </c>
      <c r="J436" s="88"/>
      <c r="K436" s="146">
        <f>K437+K438+K439+K440+K441</f>
        <v>2632.6</v>
      </c>
      <c r="L436" s="146"/>
      <c r="M436" s="146">
        <f>M437+M438+M439+M440+M441</f>
        <v>2632.6</v>
      </c>
      <c r="N436" s="146"/>
    </row>
    <row r="437" spans="2:14" ht="23.25" customHeight="1" x14ac:dyDescent="0.2">
      <c r="B437" s="105"/>
      <c r="C437" s="85"/>
      <c r="D437" s="87"/>
      <c r="E437" s="89"/>
      <c r="F437" s="148" t="s">
        <v>353</v>
      </c>
      <c r="G437" s="149"/>
      <c r="H437" s="150"/>
      <c r="I437" s="90" t="s">
        <v>652</v>
      </c>
      <c r="J437" s="90" t="s">
        <v>354</v>
      </c>
      <c r="K437" s="147">
        <v>1938.8</v>
      </c>
      <c r="L437" s="147"/>
      <c r="M437" s="122">
        <v>1938.8</v>
      </c>
      <c r="N437" s="127"/>
    </row>
    <row r="438" spans="2:14" ht="31.5" customHeight="1" x14ac:dyDescent="0.2">
      <c r="B438" s="105"/>
      <c r="C438" s="85"/>
      <c r="D438" s="87"/>
      <c r="E438" s="89"/>
      <c r="F438" s="148" t="s">
        <v>357</v>
      </c>
      <c r="G438" s="149"/>
      <c r="H438" s="150"/>
      <c r="I438" s="90" t="s">
        <v>652</v>
      </c>
      <c r="J438" s="90" t="s">
        <v>358</v>
      </c>
      <c r="K438" s="147">
        <v>585.5</v>
      </c>
      <c r="L438" s="147"/>
      <c r="M438" s="122">
        <v>585.5</v>
      </c>
      <c r="N438" s="127"/>
    </row>
    <row r="439" spans="2:14" ht="30" customHeight="1" x14ac:dyDescent="0.2">
      <c r="B439" s="105"/>
      <c r="C439" s="85"/>
      <c r="D439" s="87"/>
      <c r="E439" s="89"/>
      <c r="F439" s="148" t="s">
        <v>359</v>
      </c>
      <c r="G439" s="149"/>
      <c r="H439" s="150"/>
      <c r="I439" s="90" t="s">
        <v>652</v>
      </c>
      <c r="J439" s="90" t="s">
        <v>360</v>
      </c>
      <c r="K439" s="147">
        <v>66.599999999999994</v>
      </c>
      <c r="L439" s="147"/>
      <c r="M439" s="122">
        <v>66.599999999999994</v>
      </c>
      <c r="N439" s="127"/>
    </row>
    <row r="440" spans="2:14" ht="20.25" customHeight="1" x14ac:dyDescent="0.2">
      <c r="B440" s="105"/>
      <c r="C440" s="85"/>
      <c r="D440" s="87"/>
      <c r="E440" s="89"/>
      <c r="F440" s="148" t="s">
        <v>731</v>
      </c>
      <c r="G440" s="149"/>
      <c r="H440" s="150"/>
      <c r="I440" s="90" t="s">
        <v>652</v>
      </c>
      <c r="J440" s="90" t="s">
        <v>296</v>
      </c>
      <c r="K440" s="147">
        <v>37.700000000000003</v>
      </c>
      <c r="L440" s="147"/>
      <c r="M440" s="122">
        <v>37.700000000000003</v>
      </c>
      <c r="N440" s="127"/>
    </row>
    <row r="441" spans="2:14" ht="18.75" customHeight="1" x14ac:dyDescent="0.2">
      <c r="B441" s="105"/>
      <c r="C441" s="85"/>
      <c r="D441" s="87"/>
      <c r="E441" s="89"/>
      <c r="F441" s="148" t="s">
        <v>361</v>
      </c>
      <c r="G441" s="149"/>
      <c r="H441" s="150"/>
      <c r="I441" s="90" t="s">
        <v>652</v>
      </c>
      <c r="J441" s="90" t="s">
        <v>362</v>
      </c>
      <c r="K441" s="147">
        <v>4</v>
      </c>
      <c r="L441" s="147"/>
      <c r="M441" s="122">
        <v>4</v>
      </c>
      <c r="N441" s="127"/>
    </row>
    <row r="442" spans="2:14" ht="49.5" customHeight="1" x14ac:dyDescent="0.2">
      <c r="B442" s="105"/>
      <c r="C442" s="85"/>
      <c r="D442" s="87"/>
      <c r="E442" s="145" t="s">
        <v>653</v>
      </c>
      <c r="F442" s="145"/>
      <c r="G442" s="145"/>
      <c r="H442" s="145"/>
      <c r="I442" s="88" t="s">
        <v>654</v>
      </c>
      <c r="J442" s="88"/>
      <c r="K442" s="146">
        <f>K443+K444+K445+K446+K447+K448+K449</f>
        <v>17763.8</v>
      </c>
      <c r="L442" s="146"/>
      <c r="M442" s="146">
        <f>M443+M444+M445+M446+M447+M448+M449</f>
        <v>17763.8</v>
      </c>
      <c r="N442" s="146"/>
    </row>
    <row r="443" spans="2:14" ht="21.75" customHeight="1" x14ac:dyDescent="0.2">
      <c r="B443" s="105"/>
      <c r="C443" s="85"/>
      <c r="D443" s="87"/>
      <c r="E443" s="89"/>
      <c r="F443" s="148" t="s">
        <v>353</v>
      </c>
      <c r="G443" s="149"/>
      <c r="H443" s="150"/>
      <c r="I443" s="90">
        <v>1210101090</v>
      </c>
      <c r="J443" s="90" t="s">
        <v>354</v>
      </c>
      <c r="K443" s="147">
        <v>9059.7999999999993</v>
      </c>
      <c r="L443" s="147"/>
      <c r="M443" s="122">
        <v>9059.7999999999993</v>
      </c>
      <c r="N443" s="127"/>
    </row>
    <row r="444" spans="2:14" ht="33.75" customHeight="1" x14ac:dyDescent="0.2">
      <c r="B444" s="105"/>
      <c r="C444" s="85"/>
      <c r="D444" s="87"/>
      <c r="E444" s="89"/>
      <c r="F444" s="148" t="s">
        <v>357</v>
      </c>
      <c r="G444" s="149"/>
      <c r="H444" s="150"/>
      <c r="I444" s="90">
        <v>1210101090</v>
      </c>
      <c r="J444" s="90" t="s">
        <v>358</v>
      </c>
      <c r="K444" s="147">
        <v>2736.1</v>
      </c>
      <c r="L444" s="147"/>
      <c r="M444" s="122">
        <v>2736.1</v>
      </c>
      <c r="N444" s="127"/>
    </row>
    <row r="445" spans="2:14" ht="34.5" customHeight="1" x14ac:dyDescent="0.2">
      <c r="B445" s="105"/>
      <c r="C445" s="85"/>
      <c r="D445" s="87"/>
      <c r="E445" s="89"/>
      <c r="F445" s="148" t="s">
        <v>359</v>
      </c>
      <c r="G445" s="149"/>
      <c r="H445" s="150"/>
      <c r="I445" s="90">
        <v>1210101090</v>
      </c>
      <c r="J445" s="90" t="s">
        <v>360</v>
      </c>
      <c r="K445" s="147">
        <v>96.8</v>
      </c>
      <c r="L445" s="147"/>
      <c r="M445" s="122">
        <v>96.8</v>
      </c>
      <c r="N445" s="127"/>
    </row>
    <row r="446" spans="2:14" ht="19.5" customHeight="1" x14ac:dyDescent="0.2">
      <c r="B446" s="105"/>
      <c r="C446" s="85"/>
      <c r="D446" s="87"/>
      <c r="E446" s="89"/>
      <c r="F446" s="148" t="s">
        <v>731</v>
      </c>
      <c r="G446" s="149"/>
      <c r="H446" s="150"/>
      <c r="I446" s="90">
        <v>1210101090</v>
      </c>
      <c r="J446" s="90" t="s">
        <v>296</v>
      </c>
      <c r="K446" s="147">
        <v>5751.9</v>
      </c>
      <c r="L446" s="147"/>
      <c r="M446" s="122">
        <v>5751.9</v>
      </c>
      <c r="N446" s="127"/>
    </row>
    <row r="447" spans="2:14" ht="24.75" customHeight="1" x14ac:dyDescent="0.2">
      <c r="B447" s="105"/>
      <c r="C447" s="85"/>
      <c r="D447" s="87"/>
      <c r="E447" s="89"/>
      <c r="F447" s="148" t="s">
        <v>361</v>
      </c>
      <c r="G447" s="149"/>
      <c r="H447" s="150"/>
      <c r="I447" s="90">
        <v>1210101090</v>
      </c>
      <c r="J447" s="90" t="s">
        <v>362</v>
      </c>
      <c r="K447" s="147">
        <v>39.200000000000003</v>
      </c>
      <c r="L447" s="147"/>
      <c r="M447" s="122">
        <v>39.200000000000003</v>
      </c>
      <c r="N447" s="127"/>
    </row>
    <row r="448" spans="2:14" ht="24" customHeight="1" x14ac:dyDescent="0.2">
      <c r="B448" s="105"/>
      <c r="C448" s="85"/>
      <c r="D448" s="87"/>
      <c r="E448" s="89"/>
      <c r="F448" s="148" t="s">
        <v>36</v>
      </c>
      <c r="G448" s="149"/>
      <c r="H448" s="150"/>
      <c r="I448" s="90">
        <v>1210101090</v>
      </c>
      <c r="J448" s="90" t="s">
        <v>37</v>
      </c>
      <c r="K448" s="147">
        <v>65</v>
      </c>
      <c r="L448" s="147"/>
      <c r="M448" s="122">
        <v>65</v>
      </c>
      <c r="N448" s="127"/>
    </row>
    <row r="449" spans="2:14" ht="23.25" customHeight="1" x14ac:dyDescent="0.2">
      <c r="B449" s="105"/>
      <c r="C449" s="85"/>
      <c r="D449" s="87"/>
      <c r="E449" s="89"/>
      <c r="F449" s="148" t="s">
        <v>309</v>
      </c>
      <c r="G449" s="149"/>
      <c r="H449" s="150"/>
      <c r="I449" s="90">
        <v>1210101090</v>
      </c>
      <c r="J449" s="90" t="s">
        <v>310</v>
      </c>
      <c r="K449" s="147">
        <v>15</v>
      </c>
      <c r="L449" s="147"/>
      <c r="M449" s="122">
        <v>15</v>
      </c>
      <c r="N449" s="127"/>
    </row>
    <row r="450" spans="2:14" ht="18.75" customHeight="1" x14ac:dyDescent="0.2">
      <c r="B450" s="105"/>
      <c r="C450" s="157" t="s">
        <v>655</v>
      </c>
      <c r="D450" s="157"/>
      <c r="E450" s="157"/>
      <c r="F450" s="157"/>
      <c r="G450" s="157"/>
      <c r="H450" s="157"/>
      <c r="I450" s="84" t="s">
        <v>656</v>
      </c>
      <c r="J450" s="84"/>
      <c r="K450" s="158">
        <f>K451</f>
        <v>616.5</v>
      </c>
      <c r="L450" s="158"/>
      <c r="M450" s="158">
        <f>M451</f>
        <v>623.29999999999995</v>
      </c>
      <c r="N450" s="158"/>
    </row>
    <row r="451" spans="2:14" ht="36.75" customHeight="1" x14ac:dyDescent="0.2">
      <c r="B451" s="105"/>
      <c r="C451" s="85"/>
      <c r="D451" s="155" t="s">
        <v>657</v>
      </c>
      <c r="E451" s="155"/>
      <c r="F451" s="155"/>
      <c r="G451" s="155"/>
      <c r="H451" s="155"/>
      <c r="I451" s="86" t="s">
        <v>658</v>
      </c>
      <c r="J451" s="86"/>
      <c r="K451" s="156">
        <f>K452+K454+K456</f>
        <v>616.5</v>
      </c>
      <c r="L451" s="156"/>
      <c r="M451" s="156">
        <f>M452+M454+M456</f>
        <v>623.29999999999995</v>
      </c>
      <c r="N451" s="156"/>
    </row>
    <row r="452" spans="2:14" ht="69" customHeight="1" x14ac:dyDescent="0.2">
      <c r="B452" s="105"/>
      <c r="C452" s="85"/>
      <c r="D452" s="87"/>
      <c r="E452" s="145" t="s">
        <v>659</v>
      </c>
      <c r="F452" s="145"/>
      <c r="G452" s="145"/>
      <c r="H452" s="145"/>
      <c r="I452" s="88" t="s">
        <v>660</v>
      </c>
      <c r="J452" s="88"/>
      <c r="K452" s="146">
        <f>K453</f>
        <v>517.5</v>
      </c>
      <c r="L452" s="146"/>
      <c r="M452" s="146">
        <f>M453</f>
        <v>524.29999999999995</v>
      </c>
      <c r="N452" s="146"/>
    </row>
    <row r="453" spans="2:14" ht="23.25" customHeight="1" x14ac:dyDescent="0.2">
      <c r="B453" s="105"/>
      <c r="C453" s="85"/>
      <c r="D453" s="87"/>
      <c r="E453" s="89"/>
      <c r="F453" s="148" t="s">
        <v>731</v>
      </c>
      <c r="G453" s="149"/>
      <c r="H453" s="150"/>
      <c r="I453" s="90" t="s">
        <v>660</v>
      </c>
      <c r="J453" s="90" t="s">
        <v>296</v>
      </c>
      <c r="K453" s="147">
        <v>517.5</v>
      </c>
      <c r="L453" s="147"/>
      <c r="M453" s="122">
        <v>524.29999999999995</v>
      </c>
      <c r="N453" s="127"/>
    </row>
    <row r="454" spans="2:14" ht="33.75" customHeight="1" x14ac:dyDescent="0.2">
      <c r="B454" s="105"/>
      <c r="C454" s="85"/>
      <c r="D454" s="87"/>
      <c r="E454" s="145" t="s">
        <v>661</v>
      </c>
      <c r="F454" s="145"/>
      <c r="G454" s="145"/>
      <c r="H454" s="145"/>
      <c r="I454" s="88" t="s">
        <v>662</v>
      </c>
      <c r="J454" s="88"/>
      <c r="K454" s="146">
        <f>K455</f>
        <v>50</v>
      </c>
      <c r="L454" s="146"/>
      <c r="M454" s="146">
        <f>M455</f>
        <v>50</v>
      </c>
      <c r="N454" s="146"/>
    </row>
    <row r="455" spans="2:14" ht="21.75" customHeight="1" x14ac:dyDescent="0.2">
      <c r="B455" s="105"/>
      <c r="C455" s="85"/>
      <c r="D455" s="87"/>
      <c r="E455" s="89"/>
      <c r="F455" s="148" t="s">
        <v>731</v>
      </c>
      <c r="G455" s="149"/>
      <c r="H455" s="150"/>
      <c r="I455" s="90" t="s">
        <v>662</v>
      </c>
      <c r="J455" s="90" t="s">
        <v>296</v>
      </c>
      <c r="K455" s="147">
        <v>50</v>
      </c>
      <c r="L455" s="147"/>
      <c r="M455" s="122">
        <v>50</v>
      </c>
      <c r="N455" s="127"/>
    </row>
    <row r="456" spans="2:14" ht="39" customHeight="1" x14ac:dyDescent="0.2">
      <c r="B456" s="105"/>
      <c r="C456" s="85"/>
      <c r="D456" s="87"/>
      <c r="E456" s="145" t="s">
        <v>663</v>
      </c>
      <c r="F456" s="145"/>
      <c r="G456" s="145"/>
      <c r="H456" s="145"/>
      <c r="I456" s="88" t="s">
        <v>664</v>
      </c>
      <c r="J456" s="88"/>
      <c r="K456" s="146">
        <f>K457</f>
        <v>49</v>
      </c>
      <c r="L456" s="146"/>
      <c r="M456" s="146">
        <f>M457</f>
        <v>49</v>
      </c>
      <c r="N456" s="146"/>
    </row>
    <row r="457" spans="2:14" ht="15.75" customHeight="1" x14ac:dyDescent="0.2">
      <c r="B457" s="105"/>
      <c r="C457" s="85"/>
      <c r="D457" s="87"/>
      <c r="E457" s="89"/>
      <c r="F457" s="148" t="s">
        <v>731</v>
      </c>
      <c r="G457" s="149"/>
      <c r="H457" s="150"/>
      <c r="I457" s="90" t="s">
        <v>664</v>
      </c>
      <c r="J457" s="90" t="s">
        <v>296</v>
      </c>
      <c r="K457" s="147">
        <v>49</v>
      </c>
      <c r="L457" s="147"/>
      <c r="M457" s="122">
        <v>49</v>
      </c>
      <c r="N457" s="127"/>
    </row>
    <row r="458" spans="2:14" ht="34.5" customHeight="1" x14ac:dyDescent="0.2">
      <c r="B458" s="105"/>
      <c r="C458" s="157" t="s">
        <v>665</v>
      </c>
      <c r="D458" s="157"/>
      <c r="E458" s="157"/>
      <c r="F458" s="157"/>
      <c r="G458" s="157"/>
      <c r="H458" s="157"/>
      <c r="I458" s="84" t="s">
        <v>666</v>
      </c>
      <c r="J458" s="84"/>
      <c r="K458" s="158">
        <f>K459+K462</f>
        <v>18000</v>
      </c>
      <c r="L458" s="158"/>
      <c r="M458" s="158">
        <f>M459+M462</f>
        <v>1000</v>
      </c>
      <c r="N458" s="158"/>
    </row>
    <row r="459" spans="2:14" ht="35.25" customHeight="1" x14ac:dyDescent="0.2">
      <c r="B459" s="105"/>
      <c r="C459" s="85"/>
      <c r="D459" s="155" t="s">
        <v>667</v>
      </c>
      <c r="E459" s="155"/>
      <c r="F459" s="155"/>
      <c r="G459" s="155"/>
      <c r="H459" s="155"/>
      <c r="I459" s="86" t="s">
        <v>668</v>
      </c>
      <c r="J459" s="86"/>
      <c r="K459" s="156">
        <f>K460</f>
        <v>1000</v>
      </c>
      <c r="L459" s="156"/>
      <c r="M459" s="156">
        <f>M460</f>
        <v>1000</v>
      </c>
      <c r="N459" s="156"/>
    </row>
    <row r="460" spans="2:14" ht="36" customHeight="1" x14ac:dyDescent="0.2">
      <c r="B460" s="105"/>
      <c r="C460" s="85"/>
      <c r="D460" s="87"/>
      <c r="E460" s="145" t="s">
        <v>669</v>
      </c>
      <c r="F460" s="145"/>
      <c r="G460" s="145"/>
      <c r="H460" s="145"/>
      <c r="I460" s="88" t="s">
        <v>670</v>
      </c>
      <c r="J460" s="88"/>
      <c r="K460" s="146">
        <f>K461</f>
        <v>1000</v>
      </c>
      <c r="L460" s="146"/>
      <c r="M460" s="146">
        <f>M461</f>
        <v>1000</v>
      </c>
      <c r="N460" s="146"/>
    </row>
    <row r="461" spans="2:14" ht="19.5" customHeight="1" x14ac:dyDescent="0.2">
      <c r="B461" s="105"/>
      <c r="C461" s="85"/>
      <c r="D461" s="87"/>
      <c r="E461" s="89"/>
      <c r="F461" s="148" t="s">
        <v>530</v>
      </c>
      <c r="G461" s="149"/>
      <c r="H461" s="150"/>
      <c r="I461" s="90" t="s">
        <v>670</v>
      </c>
      <c r="J461" s="90" t="s">
        <v>531</v>
      </c>
      <c r="K461" s="147">
        <v>1000</v>
      </c>
      <c r="L461" s="147"/>
      <c r="M461" s="122">
        <v>1000</v>
      </c>
      <c r="N461" s="127"/>
    </row>
    <row r="462" spans="2:14" ht="37.5" customHeight="1" x14ac:dyDescent="0.2">
      <c r="B462" s="105"/>
      <c r="C462" s="85"/>
      <c r="D462" s="155" t="s">
        <v>671</v>
      </c>
      <c r="E462" s="155"/>
      <c r="F462" s="155"/>
      <c r="G462" s="155"/>
      <c r="H462" s="155"/>
      <c r="I462" s="86" t="s">
        <v>672</v>
      </c>
      <c r="J462" s="86"/>
      <c r="K462" s="156">
        <f>K463</f>
        <v>17000</v>
      </c>
      <c r="L462" s="156"/>
      <c r="M462" s="123">
        <v>0</v>
      </c>
      <c r="N462" s="127"/>
    </row>
    <row r="463" spans="2:14" ht="31.5" customHeight="1" x14ac:dyDescent="0.2">
      <c r="B463" s="105"/>
      <c r="C463" s="85"/>
      <c r="D463" s="87"/>
      <c r="E463" s="145" t="s">
        <v>673</v>
      </c>
      <c r="F463" s="145"/>
      <c r="G463" s="145"/>
      <c r="H463" s="145"/>
      <c r="I463" s="88" t="s">
        <v>674</v>
      </c>
      <c r="J463" s="88"/>
      <c r="K463" s="146">
        <f>K464</f>
        <v>17000</v>
      </c>
      <c r="L463" s="146"/>
      <c r="M463" s="146">
        <f>M464</f>
        <v>0</v>
      </c>
      <c r="N463" s="146"/>
    </row>
    <row r="464" spans="2:14" ht="16.5" customHeight="1" x14ac:dyDescent="0.2">
      <c r="B464" s="105"/>
      <c r="C464" s="85"/>
      <c r="D464" s="87"/>
      <c r="E464" s="89"/>
      <c r="F464" s="148" t="s">
        <v>675</v>
      </c>
      <c r="G464" s="149"/>
      <c r="H464" s="150"/>
      <c r="I464" s="90" t="s">
        <v>674</v>
      </c>
      <c r="J464" s="90" t="s">
        <v>676</v>
      </c>
      <c r="K464" s="147">
        <v>17000</v>
      </c>
      <c r="L464" s="147"/>
      <c r="M464" s="122">
        <v>0</v>
      </c>
      <c r="N464" s="127"/>
    </row>
    <row r="465" spans="2:14" ht="18" customHeight="1" x14ac:dyDescent="0.2">
      <c r="B465" s="105"/>
      <c r="C465" s="157" t="s">
        <v>677</v>
      </c>
      <c r="D465" s="157"/>
      <c r="E465" s="157"/>
      <c r="F465" s="157"/>
      <c r="G465" s="157"/>
      <c r="H465" s="157"/>
      <c r="I465" s="84" t="s">
        <v>678</v>
      </c>
      <c r="J465" s="84"/>
      <c r="K465" s="158">
        <f>K466</f>
        <v>5534</v>
      </c>
      <c r="L465" s="158"/>
      <c r="M465" s="158">
        <f>M466</f>
        <v>5542</v>
      </c>
      <c r="N465" s="158"/>
    </row>
    <row r="466" spans="2:14" ht="45.75" customHeight="1" x14ac:dyDescent="0.2">
      <c r="B466" s="105"/>
      <c r="C466" s="85"/>
      <c r="D466" s="155" t="s">
        <v>679</v>
      </c>
      <c r="E466" s="155"/>
      <c r="F466" s="155"/>
      <c r="G466" s="155"/>
      <c r="H466" s="155"/>
      <c r="I466" s="86" t="s">
        <v>680</v>
      </c>
      <c r="J466" s="86"/>
      <c r="K466" s="156">
        <f>K467</f>
        <v>5534</v>
      </c>
      <c r="L466" s="156"/>
      <c r="M466" s="156">
        <f>M467</f>
        <v>5542</v>
      </c>
      <c r="N466" s="156"/>
    </row>
    <row r="467" spans="2:14" ht="48.75" customHeight="1" x14ac:dyDescent="0.2">
      <c r="B467" s="105"/>
      <c r="C467" s="85"/>
      <c r="D467" s="87"/>
      <c r="E467" s="145" t="s">
        <v>681</v>
      </c>
      <c r="F467" s="145"/>
      <c r="G467" s="145"/>
      <c r="H467" s="145"/>
      <c r="I467" s="88" t="s">
        <v>682</v>
      </c>
      <c r="J467" s="88"/>
      <c r="K467" s="146">
        <f>K468+K469+K470+K471+K472</f>
        <v>5534</v>
      </c>
      <c r="L467" s="146"/>
      <c r="M467" s="146">
        <f>M468+M469+M470+M471+M472</f>
        <v>5542</v>
      </c>
      <c r="N467" s="146"/>
    </row>
    <row r="468" spans="2:14" ht="18" customHeight="1" x14ac:dyDescent="0.2">
      <c r="B468" s="105"/>
      <c r="C468" s="85"/>
      <c r="D468" s="87"/>
      <c r="E468" s="89"/>
      <c r="F468" s="148" t="s">
        <v>416</v>
      </c>
      <c r="G468" s="149"/>
      <c r="H468" s="150"/>
      <c r="I468" s="90" t="s">
        <v>682</v>
      </c>
      <c r="J468" s="90" t="s">
        <v>417</v>
      </c>
      <c r="K468" s="147">
        <v>3765.8</v>
      </c>
      <c r="L468" s="147"/>
      <c r="M468" s="122">
        <v>3765.8</v>
      </c>
      <c r="N468" s="127"/>
    </row>
    <row r="469" spans="2:14" ht="33" customHeight="1" x14ac:dyDescent="0.2">
      <c r="B469" s="105"/>
      <c r="C469" s="85"/>
      <c r="D469" s="87"/>
      <c r="E469" s="89"/>
      <c r="F469" s="148" t="s">
        <v>28</v>
      </c>
      <c r="G469" s="149"/>
      <c r="H469" s="150"/>
      <c r="I469" s="90" t="s">
        <v>682</v>
      </c>
      <c r="J469" s="90" t="s">
        <v>29</v>
      </c>
      <c r="K469" s="147">
        <v>5</v>
      </c>
      <c r="L469" s="147"/>
      <c r="M469" s="122">
        <v>5</v>
      </c>
      <c r="N469" s="127">
        <v>5</v>
      </c>
    </row>
    <row r="470" spans="2:14" ht="48" customHeight="1" x14ac:dyDescent="0.2">
      <c r="B470" s="105"/>
      <c r="C470" s="85"/>
      <c r="D470" s="87"/>
      <c r="E470" s="89"/>
      <c r="F470" s="148" t="s">
        <v>418</v>
      </c>
      <c r="G470" s="149"/>
      <c r="H470" s="150"/>
      <c r="I470" s="90" t="s">
        <v>682</v>
      </c>
      <c r="J470" s="90" t="s">
        <v>419</v>
      </c>
      <c r="K470" s="147">
        <v>1137.3</v>
      </c>
      <c r="L470" s="147"/>
      <c r="M470" s="122">
        <v>1137.3</v>
      </c>
      <c r="N470" s="127"/>
    </row>
    <row r="471" spans="2:14" ht="36" customHeight="1" x14ac:dyDescent="0.2">
      <c r="B471" s="105"/>
      <c r="C471" s="85"/>
      <c r="D471" s="87"/>
      <c r="E471" s="89"/>
      <c r="F471" s="116"/>
      <c r="G471" s="159" t="s">
        <v>359</v>
      </c>
      <c r="H471" s="160"/>
      <c r="I471" s="90" t="s">
        <v>682</v>
      </c>
      <c r="J471" s="90">
        <v>242</v>
      </c>
      <c r="K471" s="161">
        <v>108.5</v>
      </c>
      <c r="L471" s="162"/>
      <c r="M471" s="122">
        <v>108.5</v>
      </c>
      <c r="N471" s="127"/>
    </row>
    <row r="472" spans="2:14" ht="20.25" customHeight="1" x14ac:dyDescent="0.2">
      <c r="B472" s="105"/>
      <c r="C472" s="85"/>
      <c r="D472" s="87"/>
      <c r="E472" s="89"/>
      <c r="F472" s="148" t="s">
        <v>731</v>
      </c>
      <c r="G472" s="149"/>
      <c r="H472" s="150"/>
      <c r="I472" s="90" t="s">
        <v>682</v>
      </c>
      <c r="J472" s="90" t="s">
        <v>296</v>
      </c>
      <c r="K472" s="147">
        <v>517.4</v>
      </c>
      <c r="L472" s="147"/>
      <c r="M472" s="122">
        <v>525.4</v>
      </c>
      <c r="N472" s="127"/>
    </row>
    <row r="473" spans="2:14" ht="17.25" customHeight="1" x14ac:dyDescent="0.2">
      <c r="B473" s="105"/>
      <c r="C473" s="157" t="s">
        <v>347</v>
      </c>
      <c r="D473" s="157"/>
      <c r="E473" s="157"/>
      <c r="F473" s="157"/>
      <c r="G473" s="157"/>
      <c r="H473" s="157"/>
      <c r="I473" s="84" t="s">
        <v>683</v>
      </c>
      <c r="J473" s="84"/>
      <c r="K473" s="158">
        <f>K474</f>
        <v>169098.19999999998</v>
      </c>
      <c r="L473" s="158"/>
      <c r="M473" s="158">
        <f>M474</f>
        <v>170280.9</v>
      </c>
      <c r="N473" s="158"/>
    </row>
    <row r="474" spans="2:14" ht="33" customHeight="1" x14ac:dyDescent="0.2">
      <c r="B474" s="105"/>
      <c r="C474" s="85"/>
      <c r="D474" s="155" t="s">
        <v>684</v>
      </c>
      <c r="E474" s="155"/>
      <c r="F474" s="155"/>
      <c r="G474" s="155"/>
      <c r="H474" s="155"/>
      <c r="I474" s="86" t="s">
        <v>685</v>
      </c>
      <c r="J474" s="86"/>
      <c r="K474" s="156">
        <f>K475+K483</f>
        <v>169098.19999999998</v>
      </c>
      <c r="L474" s="156"/>
      <c r="M474" s="156">
        <f>M475+M483</f>
        <v>170280.9</v>
      </c>
      <c r="N474" s="156"/>
    </row>
    <row r="475" spans="2:14" ht="18.75" customHeight="1" x14ac:dyDescent="0.2">
      <c r="B475" s="105"/>
      <c r="C475" s="85"/>
      <c r="D475" s="87"/>
      <c r="E475" s="145" t="s">
        <v>686</v>
      </c>
      <c r="F475" s="145"/>
      <c r="G475" s="145"/>
      <c r="H475" s="145"/>
      <c r="I475" s="88" t="s">
        <v>687</v>
      </c>
      <c r="J475" s="88"/>
      <c r="K475" s="146">
        <f>K476+K477+K478+K479+K480+K481+K482</f>
        <v>164186.19999999998</v>
      </c>
      <c r="L475" s="146"/>
      <c r="M475" s="146">
        <f>M476+M477+M478+M479+M480+M481+M482</f>
        <v>165368.9</v>
      </c>
      <c r="N475" s="146"/>
    </row>
    <row r="476" spans="2:14" ht="15" customHeight="1" x14ac:dyDescent="0.2">
      <c r="B476" s="105"/>
      <c r="C476" s="85"/>
      <c r="D476" s="87"/>
      <c r="E476" s="89"/>
      <c r="F476" s="148" t="s">
        <v>416</v>
      </c>
      <c r="G476" s="149"/>
      <c r="H476" s="150"/>
      <c r="I476" s="90" t="s">
        <v>687</v>
      </c>
      <c r="J476" s="90" t="s">
        <v>417</v>
      </c>
      <c r="K476" s="147">
        <v>110437.7</v>
      </c>
      <c r="L476" s="147"/>
      <c r="M476" s="122">
        <v>110479.8</v>
      </c>
      <c r="N476" s="127"/>
    </row>
    <row r="477" spans="2:14" ht="31.5" customHeight="1" x14ac:dyDescent="0.2">
      <c r="B477" s="105"/>
      <c r="C477" s="85"/>
      <c r="D477" s="87"/>
      <c r="E477" s="89"/>
      <c r="F477" s="148" t="s">
        <v>28</v>
      </c>
      <c r="G477" s="149"/>
      <c r="H477" s="150"/>
      <c r="I477" s="90" t="s">
        <v>687</v>
      </c>
      <c r="J477" s="90" t="s">
        <v>29</v>
      </c>
      <c r="K477" s="147">
        <v>175.7</v>
      </c>
      <c r="L477" s="147"/>
      <c r="M477" s="122">
        <v>175.7</v>
      </c>
      <c r="N477" s="127"/>
    </row>
    <row r="478" spans="2:14" ht="34.5" customHeight="1" x14ac:dyDescent="0.2">
      <c r="B478" s="105"/>
      <c r="C478" s="85"/>
      <c r="D478" s="87"/>
      <c r="E478" s="89"/>
      <c r="F478" s="148" t="s">
        <v>418</v>
      </c>
      <c r="G478" s="149"/>
      <c r="H478" s="150"/>
      <c r="I478" s="90" t="s">
        <v>687</v>
      </c>
      <c r="J478" s="90" t="s">
        <v>419</v>
      </c>
      <c r="K478" s="147">
        <v>33352.199999999997</v>
      </c>
      <c r="L478" s="147"/>
      <c r="M478" s="122">
        <v>33364.9</v>
      </c>
      <c r="N478" s="127"/>
    </row>
    <row r="479" spans="2:14" ht="17.25" customHeight="1" x14ac:dyDescent="0.2">
      <c r="B479" s="105"/>
      <c r="C479" s="85"/>
      <c r="D479" s="87"/>
      <c r="E479" s="89"/>
      <c r="F479" s="148" t="s">
        <v>731</v>
      </c>
      <c r="G479" s="149"/>
      <c r="H479" s="150"/>
      <c r="I479" s="90" t="s">
        <v>687</v>
      </c>
      <c r="J479" s="90" t="s">
        <v>296</v>
      </c>
      <c r="K479" s="147">
        <v>18911.5</v>
      </c>
      <c r="L479" s="147"/>
      <c r="M479" s="122">
        <v>20037.400000000001</v>
      </c>
      <c r="N479" s="127"/>
    </row>
    <row r="480" spans="2:14" ht="15" customHeight="1" x14ac:dyDescent="0.2">
      <c r="B480" s="105"/>
      <c r="C480" s="85"/>
      <c r="D480" s="87"/>
      <c r="E480" s="89"/>
      <c r="F480" s="148" t="s">
        <v>361</v>
      </c>
      <c r="G480" s="149"/>
      <c r="H480" s="150"/>
      <c r="I480" s="90" t="s">
        <v>687</v>
      </c>
      <c r="J480" s="90" t="s">
        <v>362</v>
      </c>
      <c r="K480" s="147">
        <v>14.6</v>
      </c>
      <c r="L480" s="147"/>
      <c r="M480" s="122">
        <v>14.6</v>
      </c>
      <c r="N480" s="127"/>
    </row>
    <row r="481" spans="2:14" ht="15" customHeight="1" x14ac:dyDescent="0.2">
      <c r="B481" s="105"/>
      <c r="C481" s="85"/>
      <c r="D481" s="87"/>
      <c r="E481" s="89"/>
      <c r="F481" s="148" t="s">
        <v>36</v>
      </c>
      <c r="G481" s="149"/>
      <c r="H481" s="150"/>
      <c r="I481" s="90" t="s">
        <v>687</v>
      </c>
      <c r="J481" s="90" t="s">
        <v>37</v>
      </c>
      <c r="K481" s="147">
        <v>853.7</v>
      </c>
      <c r="L481" s="147"/>
      <c r="M481" s="122">
        <v>853.7</v>
      </c>
      <c r="N481" s="127"/>
    </row>
    <row r="482" spans="2:14" ht="15" customHeight="1" x14ac:dyDescent="0.2">
      <c r="B482" s="105"/>
      <c r="C482" s="85"/>
      <c r="D482" s="87"/>
      <c r="E482" s="89"/>
      <c r="F482" s="148" t="s">
        <v>309</v>
      </c>
      <c r="G482" s="149"/>
      <c r="H482" s="150"/>
      <c r="I482" s="90" t="s">
        <v>687</v>
      </c>
      <c r="J482" s="90" t="s">
        <v>310</v>
      </c>
      <c r="K482" s="147">
        <v>440.8</v>
      </c>
      <c r="L482" s="147"/>
      <c r="M482" s="122">
        <v>442.8</v>
      </c>
      <c r="N482" s="127"/>
    </row>
    <row r="483" spans="2:14" ht="72.75" customHeight="1" x14ac:dyDescent="0.2">
      <c r="B483" s="105"/>
      <c r="C483" s="85"/>
      <c r="D483" s="87"/>
      <c r="E483" s="145" t="s">
        <v>711</v>
      </c>
      <c r="F483" s="145"/>
      <c r="G483" s="145"/>
      <c r="H483" s="145"/>
      <c r="I483" s="88" t="s">
        <v>688</v>
      </c>
      <c r="J483" s="88"/>
      <c r="K483" s="146">
        <f>K484+K485+K486</f>
        <v>4912</v>
      </c>
      <c r="L483" s="146"/>
      <c r="M483" s="146">
        <f>M484+M485+M486</f>
        <v>4912</v>
      </c>
      <c r="N483" s="146"/>
    </row>
    <row r="484" spans="2:14" ht="17.25" customHeight="1" x14ac:dyDescent="0.2">
      <c r="B484" s="105"/>
      <c r="C484" s="85"/>
      <c r="D484" s="87"/>
      <c r="E484" s="89"/>
      <c r="F484" s="148" t="s">
        <v>416</v>
      </c>
      <c r="G484" s="149"/>
      <c r="H484" s="150"/>
      <c r="I484" s="90" t="s">
        <v>688</v>
      </c>
      <c r="J484" s="90" t="s">
        <v>417</v>
      </c>
      <c r="K484" s="147">
        <v>660</v>
      </c>
      <c r="L484" s="147"/>
      <c r="M484" s="122">
        <v>660</v>
      </c>
      <c r="N484" s="127"/>
    </row>
    <row r="485" spans="2:14" ht="48" customHeight="1" x14ac:dyDescent="0.2">
      <c r="B485" s="105"/>
      <c r="C485" s="85"/>
      <c r="D485" s="87"/>
      <c r="E485" s="89"/>
      <c r="F485" s="148" t="s">
        <v>418</v>
      </c>
      <c r="G485" s="149"/>
      <c r="H485" s="150"/>
      <c r="I485" s="90" t="s">
        <v>688</v>
      </c>
      <c r="J485" s="90" t="s">
        <v>419</v>
      </c>
      <c r="K485" s="147">
        <v>199.3</v>
      </c>
      <c r="L485" s="147"/>
      <c r="M485" s="122">
        <v>199.3</v>
      </c>
      <c r="N485" s="127"/>
    </row>
    <row r="486" spans="2:14" ht="16.5" customHeight="1" x14ac:dyDescent="0.2">
      <c r="B486" s="105"/>
      <c r="C486" s="85"/>
      <c r="D486" s="87"/>
      <c r="E486" s="89"/>
      <c r="F486" s="148" t="s">
        <v>731</v>
      </c>
      <c r="G486" s="149"/>
      <c r="H486" s="150"/>
      <c r="I486" s="90" t="s">
        <v>688</v>
      </c>
      <c r="J486" s="90" t="s">
        <v>296</v>
      </c>
      <c r="K486" s="147">
        <v>4052.7</v>
      </c>
      <c r="L486" s="147"/>
      <c r="M486" s="122">
        <v>4052.7</v>
      </c>
      <c r="N486" s="127"/>
    </row>
    <row r="487" spans="2:14" ht="42" customHeight="1" x14ac:dyDescent="0.2">
      <c r="B487" s="152" t="s">
        <v>689</v>
      </c>
      <c r="C487" s="153"/>
      <c r="D487" s="153"/>
      <c r="E487" s="153"/>
      <c r="F487" s="153"/>
      <c r="G487" s="153"/>
      <c r="H487" s="153"/>
      <c r="I487" s="113" t="s">
        <v>690</v>
      </c>
      <c r="J487" s="113"/>
      <c r="K487" s="154">
        <f>K488+K515</f>
        <v>71934.2</v>
      </c>
      <c r="L487" s="154"/>
      <c r="M487" s="154">
        <f>M488+M515</f>
        <v>72243.199999999997</v>
      </c>
      <c r="N487" s="154"/>
    </row>
    <row r="488" spans="2:14" ht="53.25" customHeight="1" x14ac:dyDescent="0.2">
      <c r="B488" s="105"/>
      <c r="C488" s="157" t="s">
        <v>159</v>
      </c>
      <c r="D488" s="157"/>
      <c r="E488" s="157"/>
      <c r="F488" s="157"/>
      <c r="G488" s="157"/>
      <c r="H488" s="157"/>
      <c r="I488" s="84" t="s">
        <v>160</v>
      </c>
      <c r="J488" s="84"/>
      <c r="K488" s="158">
        <f>K489+K496+K501+K504+K511</f>
        <v>17768.2</v>
      </c>
      <c r="L488" s="158"/>
      <c r="M488" s="158">
        <f>M489+M496+M501+M504+M511</f>
        <v>17875.8</v>
      </c>
      <c r="N488" s="158"/>
    </row>
    <row r="489" spans="2:14" ht="49.5" customHeight="1" x14ac:dyDescent="0.2">
      <c r="B489" s="105"/>
      <c r="C489" s="85"/>
      <c r="D489" s="155" t="s">
        <v>161</v>
      </c>
      <c r="E489" s="155"/>
      <c r="F489" s="155"/>
      <c r="G489" s="155"/>
      <c r="H489" s="155"/>
      <c r="I489" s="86" t="s">
        <v>162</v>
      </c>
      <c r="J489" s="86"/>
      <c r="K489" s="156">
        <f>K490+K492+K494</f>
        <v>9946.2000000000007</v>
      </c>
      <c r="L489" s="156"/>
      <c r="M489" s="156">
        <f>M490+M492+M494</f>
        <v>9918.2999999999993</v>
      </c>
      <c r="N489" s="156"/>
    </row>
    <row r="490" spans="2:14" ht="67.5" customHeight="1" x14ac:dyDescent="0.2">
      <c r="B490" s="105"/>
      <c r="C490" s="85"/>
      <c r="D490" s="87"/>
      <c r="E490" s="145" t="s">
        <v>163</v>
      </c>
      <c r="F490" s="145"/>
      <c r="G490" s="145"/>
      <c r="H490" s="145"/>
      <c r="I490" s="88" t="s">
        <v>164</v>
      </c>
      <c r="J490" s="88"/>
      <c r="K490" s="146">
        <f>K491</f>
        <v>5418.6</v>
      </c>
      <c r="L490" s="146"/>
      <c r="M490" s="146">
        <f>M491</f>
        <v>5475.5</v>
      </c>
      <c r="N490" s="146"/>
    </row>
    <row r="491" spans="2:14" ht="30.75" customHeight="1" x14ac:dyDescent="0.2">
      <c r="B491" s="105"/>
      <c r="C491" s="85"/>
      <c r="D491" s="87"/>
      <c r="E491" s="89"/>
      <c r="F491" s="148" t="s">
        <v>359</v>
      </c>
      <c r="G491" s="149"/>
      <c r="H491" s="150"/>
      <c r="I491" s="90" t="s">
        <v>164</v>
      </c>
      <c r="J491" s="90" t="s">
        <v>360</v>
      </c>
      <c r="K491" s="147">
        <v>5418.6</v>
      </c>
      <c r="L491" s="147"/>
      <c r="M491" s="122">
        <v>5475.5</v>
      </c>
      <c r="N491" s="127"/>
    </row>
    <row r="492" spans="2:14" ht="78.75" customHeight="1" x14ac:dyDescent="0.2">
      <c r="B492" s="105"/>
      <c r="C492" s="85"/>
      <c r="D492" s="87"/>
      <c r="E492" s="145" t="s">
        <v>165</v>
      </c>
      <c r="F492" s="145"/>
      <c r="G492" s="145"/>
      <c r="H492" s="145"/>
      <c r="I492" s="88" t="s">
        <v>166</v>
      </c>
      <c r="J492" s="88"/>
      <c r="K492" s="146">
        <f>K493</f>
        <v>1638.9</v>
      </c>
      <c r="L492" s="146"/>
      <c r="M492" s="146">
        <f>M493</f>
        <v>1644.9</v>
      </c>
      <c r="N492" s="146"/>
    </row>
    <row r="493" spans="2:14" ht="30.75" customHeight="1" x14ac:dyDescent="0.2">
      <c r="B493" s="105"/>
      <c r="C493" s="85"/>
      <c r="D493" s="87"/>
      <c r="E493" s="89"/>
      <c r="F493" s="148" t="s">
        <v>359</v>
      </c>
      <c r="G493" s="149"/>
      <c r="H493" s="150"/>
      <c r="I493" s="90" t="s">
        <v>166</v>
      </c>
      <c r="J493" s="90" t="s">
        <v>360</v>
      </c>
      <c r="K493" s="147">
        <v>1638.9</v>
      </c>
      <c r="L493" s="147"/>
      <c r="M493" s="122">
        <v>1644.9</v>
      </c>
      <c r="N493" s="127"/>
    </row>
    <row r="494" spans="2:14" ht="52.5" customHeight="1" x14ac:dyDescent="0.2">
      <c r="B494" s="105"/>
      <c r="C494" s="85"/>
      <c r="D494" s="87"/>
      <c r="E494" s="145" t="s">
        <v>167</v>
      </c>
      <c r="F494" s="145"/>
      <c r="G494" s="145"/>
      <c r="H494" s="145"/>
      <c r="I494" s="88" t="s">
        <v>168</v>
      </c>
      <c r="J494" s="88"/>
      <c r="K494" s="146">
        <f>K495</f>
        <v>2888.7</v>
      </c>
      <c r="L494" s="146"/>
      <c r="M494" s="146">
        <f>M495</f>
        <v>2797.9</v>
      </c>
      <c r="N494" s="146"/>
    </row>
    <row r="495" spans="2:14" ht="35.25" customHeight="1" x14ac:dyDescent="0.2">
      <c r="B495" s="105"/>
      <c r="C495" s="85"/>
      <c r="D495" s="87"/>
      <c r="E495" s="89"/>
      <c r="F495" s="148" t="s">
        <v>359</v>
      </c>
      <c r="G495" s="149"/>
      <c r="H495" s="150"/>
      <c r="I495" s="90" t="s">
        <v>168</v>
      </c>
      <c r="J495" s="90" t="s">
        <v>360</v>
      </c>
      <c r="K495" s="147">
        <v>2888.7</v>
      </c>
      <c r="L495" s="147"/>
      <c r="M495" s="122">
        <v>2797.9</v>
      </c>
      <c r="N495" s="127"/>
    </row>
    <row r="496" spans="2:14" ht="66" customHeight="1" x14ac:dyDescent="0.2">
      <c r="B496" s="105"/>
      <c r="C496" s="85"/>
      <c r="D496" s="155" t="s">
        <v>169</v>
      </c>
      <c r="E496" s="155"/>
      <c r="F496" s="155"/>
      <c r="G496" s="155"/>
      <c r="H496" s="155"/>
      <c r="I496" s="86" t="s">
        <v>170</v>
      </c>
      <c r="J496" s="86"/>
      <c r="K496" s="156">
        <f>K497+K499</f>
        <v>2904.7999999999997</v>
      </c>
      <c r="L496" s="156"/>
      <c r="M496" s="156">
        <f>M497+M499</f>
        <v>2913.6</v>
      </c>
      <c r="N496" s="156"/>
    </row>
    <row r="497" spans="2:14" ht="78.75" customHeight="1" x14ac:dyDescent="0.2">
      <c r="B497" s="105"/>
      <c r="C497" s="85"/>
      <c r="D497" s="87"/>
      <c r="E497" s="145" t="s">
        <v>171</v>
      </c>
      <c r="F497" s="145"/>
      <c r="G497" s="145"/>
      <c r="H497" s="145"/>
      <c r="I497" s="88" t="s">
        <v>172</v>
      </c>
      <c r="J497" s="88"/>
      <c r="K497" s="146">
        <f>K498</f>
        <v>201.2</v>
      </c>
      <c r="L497" s="146"/>
      <c r="M497" s="146">
        <f>M498</f>
        <v>201.2</v>
      </c>
      <c r="N497" s="146"/>
    </row>
    <row r="498" spans="2:14" ht="35.25" customHeight="1" x14ac:dyDescent="0.2">
      <c r="B498" s="105"/>
      <c r="C498" s="85"/>
      <c r="D498" s="87"/>
      <c r="E498" s="89"/>
      <c r="F498" s="148" t="s">
        <v>359</v>
      </c>
      <c r="G498" s="149"/>
      <c r="H498" s="150"/>
      <c r="I498" s="90" t="s">
        <v>172</v>
      </c>
      <c r="J498" s="90" t="s">
        <v>360</v>
      </c>
      <c r="K498" s="147">
        <v>201.2</v>
      </c>
      <c r="L498" s="147"/>
      <c r="M498" s="122">
        <v>201.2</v>
      </c>
      <c r="N498" s="127"/>
    </row>
    <row r="499" spans="2:14" ht="18.75" customHeight="1" x14ac:dyDescent="0.2">
      <c r="B499" s="105"/>
      <c r="C499" s="85"/>
      <c r="D499" s="87"/>
      <c r="E499" s="145" t="s">
        <v>173</v>
      </c>
      <c r="F499" s="145"/>
      <c r="G499" s="145"/>
      <c r="H499" s="145"/>
      <c r="I499" s="88" t="s">
        <v>174</v>
      </c>
      <c r="J499" s="88"/>
      <c r="K499" s="146">
        <f>K500</f>
        <v>2703.6</v>
      </c>
      <c r="L499" s="146"/>
      <c r="M499" s="146">
        <f>M500</f>
        <v>2712.4</v>
      </c>
      <c r="N499" s="146"/>
    </row>
    <row r="500" spans="2:14" ht="33.75" customHeight="1" x14ac:dyDescent="0.2">
      <c r="B500" s="105"/>
      <c r="C500" s="85"/>
      <c r="D500" s="87"/>
      <c r="E500" s="89"/>
      <c r="F500" s="148" t="s">
        <v>359</v>
      </c>
      <c r="G500" s="149"/>
      <c r="H500" s="150"/>
      <c r="I500" s="90" t="s">
        <v>174</v>
      </c>
      <c r="J500" s="90" t="s">
        <v>360</v>
      </c>
      <c r="K500" s="147">
        <v>2703.6</v>
      </c>
      <c r="L500" s="147"/>
      <c r="M500" s="122">
        <v>2712.4</v>
      </c>
      <c r="N500" s="127"/>
    </row>
    <row r="501" spans="2:14" ht="75.75" customHeight="1" x14ac:dyDescent="0.2">
      <c r="B501" s="105"/>
      <c r="C501" s="85"/>
      <c r="D501" s="155" t="s">
        <v>693</v>
      </c>
      <c r="E501" s="155"/>
      <c r="F501" s="155"/>
      <c r="G501" s="155"/>
      <c r="H501" s="155"/>
      <c r="I501" s="86" t="s">
        <v>175</v>
      </c>
      <c r="J501" s="86"/>
      <c r="K501" s="156">
        <f>K502</f>
        <v>551.4</v>
      </c>
      <c r="L501" s="156"/>
      <c r="M501" s="156">
        <f>M502</f>
        <v>553.6</v>
      </c>
      <c r="N501" s="156"/>
    </row>
    <row r="502" spans="2:14" ht="64.5" customHeight="1" x14ac:dyDescent="0.2">
      <c r="B502" s="105"/>
      <c r="C502" s="85"/>
      <c r="D502" s="87"/>
      <c r="E502" s="145" t="s">
        <v>176</v>
      </c>
      <c r="F502" s="145"/>
      <c r="G502" s="145"/>
      <c r="H502" s="145"/>
      <c r="I502" s="88" t="s">
        <v>177</v>
      </c>
      <c r="J502" s="88"/>
      <c r="K502" s="146">
        <f>K503</f>
        <v>551.4</v>
      </c>
      <c r="L502" s="146"/>
      <c r="M502" s="146">
        <f>M503</f>
        <v>553.6</v>
      </c>
      <c r="N502" s="146"/>
    </row>
    <row r="503" spans="2:14" ht="32.25" customHeight="1" x14ac:dyDescent="0.2">
      <c r="B503" s="105"/>
      <c r="C503" s="85"/>
      <c r="D503" s="87"/>
      <c r="E503" s="89"/>
      <c r="F503" s="148" t="s">
        <v>359</v>
      </c>
      <c r="G503" s="149"/>
      <c r="H503" s="150"/>
      <c r="I503" s="90" t="s">
        <v>177</v>
      </c>
      <c r="J503" s="90" t="s">
        <v>360</v>
      </c>
      <c r="K503" s="147">
        <v>551.4</v>
      </c>
      <c r="L503" s="147"/>
      <c r="M503" s="122">
        <v>553.6</v>
      </c>
      <c r="N503" s="127"/>
    </row>
    <row r="504" spans="2:14" ht="49.5" customHeight="1" x14ac:dyDescent="0.2">
      <c r="B504" s="105"/>
      <c r="C504" s="85"/>
      <c r="D504" s="155" t="s">
        <v>178</v>
      </c>
      <c r="E504" s="155"/>
      <c r="F504" s="155"/>
      <c r="G504" s="155"/>
      <c r="H504" s="155"/>
      <c r="I504" s="86" t="s">
        <v>179</v>
      </c>
      <c r="J504" s="86"/>
      <c r="K504" s="156">
        <f>K505+K507+K509</f>
        <v>1429.1</v>
      </c>
      <c r="L504" s="156"/>
      <c r="M504" s="156">
        <f>M505+M507+M509</f>
        <v>1430.3</v>
      </c>
      <c r="N504" s="156"/>
    </row>
    <row r="505" spans="2:14" ht="47.25" customHeight="1" x14ac:dyDescent="0.2">
      <c r="B505" s="105"/>
      <c r="C505" s="85"/>
      <c r="D505" s="87"/>
      <c r="E505" s="145" t="s">
        <v>180</v>
      </c>
      <c r="F505" s="145"/>
      <c r="G505" s="145"/>
      <c r="H505" s="145"/>
      <c r="I505" s="88" t="s">
        <v>181</v>
      </c>
      <c r="J505" s="88"/>
      <c r="K505" s="146">
        <f>K506</f>
        <v>529.1</v>
      </c>
      <c r="L505" s="146"/>
      <c r="M505" s="146">
        <f>M506</f>
        <v>530.29999999999995</v>
      </c>
      <c r="N505" s="146"/>
    </row>
    <row r="506" spans="2:14" ht="32.25" customHeight="1" x14ac:dyDescent="0.2">
      <c r="B506" s="105"/>
      <c r="C506" s="85"/>
      <c r="D506" s="87"/>
      <c r="E506" s="89"/>
      <c r="F506" s="148" t="s">
        <v>359</v>
      </c>
      <c r="G506" s="149"/>
      <c r="H506" s="150"/>
      <c r="I506" s="90" t="s">
        <v>181</v>
      </c>
      <c r="J506" s="90" t="s">
        <v>360</v>
      </c>
      <c r="K506" s="147">
        <v>529.1</v>
      </c>
      <c r="L506" s="147"/>
      <c r="M506" s="122">
        <v>530.29999999999995</v>
      </c>
      <c r="N506" s="127"/>
    </row>
    <row r="507" spans="2:14" ht="48.75" customHeight="1" x14ac:dyDescent="0.2">
      <c r="B507" s="105"/>
      <c r="C507" s="85"/>
      <c r="D507" s="87"/>
      <c r="E507" s="145" t="s">
        <v>182</v>
      </c>
      <c r="F507" s="145"/>
      <c r="G507" s="145"/>
      <c r="H507" s="145"/>
      <c r="I507" s="88" t="s">
        <v>183</v>
      </c>
      <c r="J507" s="88"/>
      <c r="K507" s="146">
        <f>K508</f>
        <v>500</v>
      </c>
      <c r="L507" s="146"/>
      <c r="M507" s="146">
        <f>M508</f>
        <v>500</v>
      </c>
      <c r="N507" s="146"/>
    </row>
    <row r="508" spans="2:14" ht="32.25" customHeight="1" x14ac:dyDescent="0.2">
      <c r="B508" s="105"/>
      <c r="C508" s="85"/>
      <c r="D508" s="87"/>
      <c r="E508" s="89"/>
      <c r="F508" s="148" t="s">
        <v>359</v>
      </c>
      <c r="G508" s="149"/>
      <c r="H508" s="150"/>
      <c r="I508" s="90" t="s">
        <v>183</v>
      </c>
      <c r="J508" s="90" t="s">
        <v>360</v>
      </c>
      <c r="K508" s="147">
        <v>500</v>
      </c>
      <c r="L508" s="147"/>
      <c r="M508" s="122">
        <v>500</v>
      </c>
      <c r="N508" s="127"/>
    </row>
    <row r="509" spans="2:14" ht="30.75" customHeight="1" x14ac:dyDescent="0.2">
      <c r="B509" s="105"/>
      <c r="C509" s="85"/>
      <c r="D509" s="87"/>
      <c r="E509" s="145" t="s">
        <v>184</v>
      </c>
      <c r="F509" s="145"/>
      <c r="G509" s="145"/>
      <c r="H509" s="145"/>
      <c r="I509" s="88" t="s">
        <v>185</v>
      </c>
      <c r="J509" s="88"/>
      <c r="K509" s="146">
        <f>K510</f>
        <v>400</v>
      </c>
      <c r="L509" s="146"/>
      <c r="M509" s="146">
        <f>M510</f>
        <v>400</v>
      </c>
      <c r="N509" s="146"/>
    </row>
    <row r="510" spans="2:14" ht="31.5" customHeight="1" x14ac:dyDescent="0.2">
      <c r="B510" s="105"/>
      <c r="C510" s="85"/>
      <c r="D510" s="87"/>
      <c r="E510" s="89"/>
      <c r="F510" s="148" t="s">
        <v>359</v>
      </c>
      <c r="G510" s="149"/>
      <c r="H510" s="150"/>
      <c r="I510" s="90" t="s">
        <v>185</v>
      </c>
      <c r="J510" s="90" t="s">
        <v>360</v>
      </c>
      <c r="K510" s="147">
        <v>400</v>
      </c>
      <c r="L510" s="147"/>
      <c r="M510" s="122">
        <v>400</v>
      </c>
      <c r="N510" s="127"/>
    </row>
    <row r="511" spans="2:14" ht="34.5" customHeight="1" x14ac:dyDescent="0.2">
      <c r="B511" s="105"/>
      <c r="C511" s="85"/>
      <c r="D511" s="155" t="s">
        <v>186</v>
      </c>
      <c r="E511" s="155"/>
      <c r="F511" s="155"/>
      <c r="G511" s="155"/>
      <c r="H511" s="155"/>
      <c r="I511" s="86" t="s">
        <v>187</v>
      </c>
      <c r="J511" s="86"/>
      <c r="K511" s="156">
        <f>K512</f>
        <v>2936.7</v>
      </c>
      <c r="L511" s="156"/>
      <c r="M511" s="156">
        <f>M512</f>
        <v>3060</v>
      </c>
      <c r="N511" s="156"/>
    </row>
    <row r="512" spans="2:14" ht="67.5" customHeight="1" x14ac:dyDescent="0.2">
      <c r="B512" s="105"/>
      <c r="C512" s="85"/>
      <c r="D512" s="87"/>
      <c r="E512" s="145" t="s">
        <v>188</v>
      </c>
      <c r="F512" s="145"/>
      <c r="G512" s="145"/>
      <c r="H512" s="145"/>
      <c r="I512" s="88" t="s">
        <v>189</v>
      </c>
      <c r="J512" s="88"/>
      <c r="K512" s="146">
        <f>K513+K514</f>
        <v>2936.7</v>
      </c>
      <c r="L512" s="146"/>
      <c r="M512" s="146">
        <f>M513+M514</f>
        <v>3060</v>
      </c>
      <c r="N512" s="146"/>
    </row>
    <row r="513" spans="2:14" ht="54.75" customHeight="1" x14ac:dyDescent="0.2">
      <c r="B513" s="105"/>
      <c r="C513" s="85"/>
      <c r="D513" s="87"/>
      <c r="E513" s="89"/>
      <c r="F513" s="148" t="s">
        <v>333</v>
      </c>
      <c r="G513" s="149"/>
      <c r="H513" s="150"/>
      <c r="I513" s="90" t="s">
        <v>189</v>
      </c>
      <c r="J513" s="90" t="s">
        <v>334</v>
      </c>
      <c r="K513" s="147">
        <v>2805</v>
      </c>
      <c r="L513" s="147"/>
      <c r="M513" s="122">
        <v>2922.8</v>
      </c>
      <c r="N513" s="127"/>
    </row>
    <row r="514" spans="2:14" ht="55.5" customHeight="1" x14ac:dyDescent="0.2">
      <c r="B514" s="105"/>
      <c r="C514" s="85"/>
      <c r="D514" s="87"/>
      <c r="E514" s="89"/>
      <c r="F514" s="148" t="s">
        <v>325</v>
      </c>
      <c r="G514" s="149"/>
      <c r="H514" s="150"/>
      <c r="I514" s="90" t="s">
        <v>189</v>
      </c>
      <c r="J514" s="90" t="s">
        <v>326</v>
      </c>
      <c r="K514" s="147">
        <v>131.69999999999999</v>
      </c>
      <c r="L514" s="147"/>
      <c r="M514" s="122">
        <v>137.19999999999999</v>
      </c>
      <c r="N514" s="127"/>
    </row>
    <row r="515" spans="2:14" ht="64.5" customHeight="1" x14ac:dyDescent="0.2">
      <c r="B515" s="105"/>
      <c r="C515" s="157" t="s">
        <v>190</v>
      </c>
      <c r="D515" s="157"/>
      <c r="E515" s="157"/>
      <c r="F515" s="157"/>
      <c r="G515" s="157"/>
      <c r="H515" s="157"/>
      <c r="I515" s="84" t="s">
        <v>191</v>
      </c>
      <c r="J515" s="84"/>
      <c r="K515" s="158">
        <f>K516</f>
        <v>54166</v>
      </c>
      <c r="L515" s="158"/>
      <c r="M515" s="158">
        <f>M516</f>
        <v>54367.4</v>
      </c>
      <c r="N515" s="158"/>
    </row>
    <row r="516" spans="2:14" ht="34.5" customHeight="1" x14ac:dyDescent="0.2">
      <c r="B516" s="105"/>
      <c r="C516" s="85"/>
      <c r="D516" s="155" t="s">
        <v>192</v>
      </c>
      <c r="E516" s="155"/>
      <c r="F516" s="155"/>
      <c r="G516" s="155"/>
      <c r="H516" s="155"/>
      <c r="I516" s="86" t="s">
        <v>193</v>
      </c>
      <c r="J516" s="86"/>
      <c r="K516" s="156">
        <f>K517</f>
        <v>54166</v>
      </c>
      <c r="L516" s="156"/>
      <c r="M516" s="156">
        <f>M517</f>
        <v>54367.4</v>
      </c>
      <c r="N516" s="156"/>
    </row>
    <row r="517" spans="2:14" ht="21.75" customHeight="1" x14ac:dyDescent="0.2">
      <c r="B517" s="105"/>
      <c r="C517" s="85"/>
      <c r="D517" s="87"/>
      <c r="E517" s="145" t="s">
        <v>194</v>
      </c>
      <c r="F517" s="145"/>
      <c r="G517" s="145"/>
      <c r="H517" s="145"/>
      <c r="I517" s="88" t="s">
        <v>195</v>
      </c>
      <c r="J517" s="88"/>
      <c r="K517" s="146">
        <f>K518</f>
        <v>54166</v>
      </c>
      <c r="L517" s="146"/>
      <c r="M517" s="146">
        <f>M518</f>
        <v>54367.4</v>
      </c>
      <c r="N517" s="146"/>
    </row>
    <row r="518" spans="2:14" ht="48.75" customHeight="1" x14ac:dyDescent="0.2">
      <c r="B518" s="105"/>
      <c r="C518" s="85"/>
      <c r="D518" s="87"/>
      <c r="E518" s="89"/>
      <c r="F518" s="148" t="s">
        <v>325</v>
      </c>
      <c r="G518" s="149"/>
      <c r="H518" s="150"/>
      <c r="I518" s="90" t="s">
        <v>195</v>
      </c>
      <c r="J518" s="90" t="s">
        <v>326</v>
      </c>
      <c r="K518" s="147">
        <v>54166</v>
      </c>
      <c r="L518" s="147"/>
      <c r="M518" s="122">
        <v>54367.4</v>
      </c>
      <c r="N518" s="127"/>
    </row>
    <row r="519" spans="2:14" ht="51.75" customHeight="1" x14ac:dyDescent="0.2">
      <c r="B519" s="152" t="s">
        <v>196</v>
      </c>
      <c r="C519" s="153"/>
      <c r="D519" s="153"/>
      <c r="E519" s="153"/>
      <c r="F519" s="153"/>
      <c r="G519" s="153"/>
      <c r="H519" s="153"/>
      <c r="I519" s="113" t="s">
        <v>197</v>
      </c>
      <c r="J519" s="113"/>
      <c r="K519" s="154">
        <f>K520+K526+K530+K539+K545</f>
        <v>91593</v>
      </c>
      <c r="L519" s="154"/>
      <c r="M519" s="154">
        <f>M520+M526+M530+M539+M545</f>
        <v>90850</v>
      </c>
      <c r="N519" s="154"/>
    </row>
    <row r="520" spans="2:14" ht="15" customHeight="1" x14ac:dyDescent="0.2">
      <c r="B520" s="105"/>
      <c r="C520" s="157" t="s">
        <v>198</v>
      </c>
      <c r="D520" s="157"/>
      <c r="E520" s="157"/>
      <c r="F520" s="157"/>
      <c r="G520" s="157"/>
      <c r="H520" s="157"/>
      <c r="I520" s="84" t="s">
        <v>199</v>
      </c>
      <c r="J520" s="84"/>
      <c r="K520" s="158">
        <f>K521</f>
        <v>35388</v>
      </c>
      <c r="L520" s="158"/>
      <c r="M520" s="158">
        <f>M521</f>
        <v>35388</v>
      </c>
      <c r="N520" s="158"/>
    </row>
    <row r="521" spans="2:14" ht="18" customHeight="1" x14ac:dyDescent="0.2">
      <c r="B521" s="105"/>
      <c r="C521" s="85"/>
      <c r="D521" s="155" t="s">
        <v>200</v>
      </c>
      <c r="E521" s="155"/>
      <c r="F521" s="155"/>
      <c r="G521" s="155"/>
      <c r="H521" s="155"/>
      <c r="I521" s="86" t="s">
        <v>201</v>
      </c>
      <c r="J521" s="86"/>
      <c r="K521" s="156">
        <f>K522+K524</f>
        <v>35388</v>
      </c>
      <c r="L521" s="156"/>
      <c r="M521" s="156">
        <f>M522+M524</f>
        <v>35388</v>
      </c>
      <c r="N521" s="156"/>
    </row>
    <row r="522" spans="2:14" ht="38.25" customHeight="1" x14ac:dyDescent="0.2">
      <c r="B522" s="105"/>
      <c r="C522" s="85"/>
      <c r="D522" s="87"/>
      <c r="E522" s="145" t="s">
        <v>202</v>
      </c>
      <c r="F522" s="145"/>
      <c r="G522" s="145"/>
      <c r="H522" s="145"/>
      <c r="I522" s="88" t="s">
        <v>203</v>
      </c>
      <c r="J522" s="88"/>
      <c r="K522" s="146">
        <f>K523</f>
        <v>35138</v>
      </c>
      <c r="L522" s="146"/>
      <c r="M522" s="146">
        <f>M523</f>
        <v>35138</v>
      </c>
      <c r="N522" s="146"/>
    </row>
    <row r="523" spans="2:14" ht="19.5" customHeight="1" x14ac:dyDescent="0.2">
      <c r="B523" s="105"/>
      <c r="C523" s="85"/>
      <c r="D523" s="87"/>
      <c r="E523" s="89"/>
      <c r="F523" s="148" t="s">
        <v>731</v>
      </c>
      <c r="G523" s="149"/>
      <c r="H523" s="150"/>
      <c r="I523" s="90" t="s">
        <v>203</v>
      </c>
      <c r="J523" s="90" t="s">
        <v>296</v>
      </c>
      <c r="K523" s="147">
        <v>35138</v>
      </c>
      <c r="L523" s="147"/>
      <c r="M523" s="122">
        <v>35138</v>
      </c>
      <c r="N523" s="127"/>
    </row>
    <row r="524" spans="2:14" ht="21" customHeight="1" x14ac:dyDescent="0.2">
      <c r="B524" s="105"/>
      <c r="C524" s="85"/>
      <c r="D524" s="87"/>
      <c r="E524" s="145" t="s">
        <v>204</v>
      </c>
      <c r="F524" s="145"/>
      <c r="G524" s="145"/>
      <c r="H524" s="145"/>
      <c r="I524" s="88" t="s">
        <v>205</v>
      </c>
      <c r="J524" s="88"/>
      <c r="K524" s="146">
        <f>K525</f>
        <v>250</v>
      </c>
      <c r="L524" s="146"/>
      <c r="M524" s="146">
        <f>M525</f>
        <v>250</v>
      </c>
      <c r="N524" s="146"/>
    </row>
    <row r="525" spans="2:14" ht="21" customHeight="1" x14ac:dyDescent="0.2">
      <c r="B525" s="105"/>
      <c r="C525" s="85"/>
      <c r="D525" s="87"/>
      <c r="E525" s="89"/>
      <c r="F525" s="148" t="s">
        <v>731</v>
      </c>
      <c r="G525" s="149"/>
      <c r="H525" s="150"/>
      <c r="I525" s="90" t="s">
        <v>205</v>
      </c>
      <c r="J525" s="90" t="s">
        <v>296</v>
      </c>
      <c r="K525" s="147">
        <v>250</v>
      </c>
      <c r="L525" s="147"/>
      <c r="M525" s="122">
        <v>250</v>
      </c>
      <c r="N525" s="127"/>
    </row>
    <row r="526" spans="2:14" ht="30" customHeight="1" x14ac:dyDescent="0.2">
      <c r="B526" s="105"/>
      <c r="C526" s="157" t="s">
        <v>206</v>
      </c>
      <c r="D526" s="157"/>
      <c r="E526" s="157"/>
      <c r="F526" s="157"/>
      <c r="G526" s="157"/>
      <c r="H526" s="157"/>
      <c r="I526" s="84" t="s">
        <v>207</v>
      </c>
      <c r="J526" s="84"/>
      <c r="K526" s="158">
        <f>K527</f>
        <v>18182</v>
      </c>
      <c r="L526" s="158"/>
      <c r="M526" s="158">
        <f>M527</f>
        <v>19042</v>
      </c>
      <c r="N526" s="158"/>
    </row>
    <row r="527" spans="2:14" ht="66" customHeight="1" x14ac:dyDescent="0.2">
      <c r="B527" s="105"/>
      <c r="C527" s="85"/>
      <c r="D527" s="155" t="s">
        <v>208</v>
      </c>
      <c r="E527" s="155"/>
      <c r="F527" s="155"/>
      <c r="G527" s="155"/>
      <c r="H527" s="155"/>
      <c r="I527" s="86" t="s">
        <v>209</v>
      </c>
      <c r="J527" s="86"/>
      <c r="K527" s="156">
        <f>K528</f>
        <v>18182</v>
      </c>
      <c r="L527" s="156"/>
      <c r="M527" s="156">
        <f>M528</f>
        <v>19042</v>
      </c>
      <c r="N527" s="156"/>
    </row>
    <row r="528" spans="2:14" ht="19.5" customHeight="1" x14ac:dyDescent="0.2">
      <c r="B528" s="105"/>
      <c r="C528" s="85"/>
      <c r="D528" s="87"/>
      <c r="E528" s="145" t="s">
        <v>210</v>
      </c>
      <c r="F528" s="145"/>
      <c r="G528" s="145"/>
      <c r="H528" s="145"/>
      <c r="I528" s="88" t="s">
        <v>211</v>
      </c>
      <c r="J528" s="88"/>
      <c r="K528" s="146">
        <f>K529</f>
        <v>18182</v>
      </c>
      <c r="L528" s="146"/>
      <c r="M528" s="146">
        <f>M529</f>
        <v>19042</v>
      </c>
      <c r="N528" s="146"/>
    </row>
    <row r="529" spans="2:14" ht="18.75" customHeight="1" x14ac:dyDescent="0.2">
      <c r="B529" s="105"/>
      <c r="C529" s="85"/>
      <c r="D529" s="87"/>
      <c r="E529" s="89"/>
      <c r="F529" s="148" t="s">
        <v>731</v>
      </c>
      <c r="G529" s="149"/>
      <c r="H529" s="150"/>
      <c r="I529" s="90" t="s">
        <v>211</v>
      </c>
      <c r="J529" s="90" t="s">
        <v>296</v>
      </c>
      <c r="K529" s="147">
        <v>18182</v>
      </c>
      <c r="L529" s="147"/>
      <c r="M529" s="122">
        <v>19042</v>
      </c>
      <c r="N529" s="127"/>
    </row>
    <row r="530" spans="2:14" ht="31.5" customHeight="1" x14ac:dyDescent="0.2">
      <c r="B530" s="105"/>
      <c r="C530" s="157" t="s">
        <v>212</v>
      </c>
      <c r="D530" s="157"/>
      <c r="E530" s="157"/>
      <c r="F530" s="157"/>
      <c r="G530" s="157"/>
      <c r="H530" s="157"/>
      <c r="I530" s="84" t="s">
        <v>213</v>
      </c>
      <c r="J530" s="84"/>
      <c r="K530" s="158">
        <f>K531</f>
        <v>17418</v>
      </c>
      <c r="L530" s="158"/>
      <c r="M530" s="158">
        <f>M531</f>
        <v>15140</v>
      </c>
      <c r="N530" s="158"/>
    </row>
    <row r="531" spans="2:14" ht="35.25" customHeight="1" x14ac:dyDescent="0.2">
      <c r="B531" s="105"/>
      <c r="C531" s="85"/>
      <c r="D531" s="155" t="s">
        <v>214</v>
      </c>
      <c r="E531" s="155"/>
      <c r="F531" s="155"/>
      <c r="G531" s="155"/>
      <c r="H531" s="155"/>
      <c r="I531" s="86" t="s">
        <v>215</v>
      </c>
      <c r="J531" s="86"/>
      <c r="K531" s="156">
        <f>K532+K535+K537</f>
        <v>17418</v>
      </c>
      <c r="L531" s="156"/>
      <c r="M531" s="156">
        <f>M532+M535+M537</f>
        <v>15140</v>
      </c>
      <c r="N531" s="156"/>
    </row>
    <row r="532" spans="2:14" ht="15" customHeight="1" x14ac:dyDescent="0.2">
      <c r="B532" s="105"/>
      <c r="C532" s="85"/>
      <c r="D532" s="87"/>
      <c r="E532" s="145" t="s">
        <v>216</v>
      </c>
      <c r="F532" s="145"/>
      <c r="G532" s="145"/>
      <c r="H532" s="145"/>
      <c r="I532" s="88" t="s">
        <v>217</v>
      </c>
      <c r="J532" s="88"/>
      <c r="K532" s="146">
        <f>K533+K534</f>
        <v>6918</v>
      </c>
      <c r="L532" s="146"/>
      <c r="M532" s="146">
        <f>M533+M534</f>
        <v>7018</v>
      </c>
      <c r="N532" s="146"/>
    </row>
    <row r="533" spans="2:14" ht="18" customHeight="1" x14ac:dyDescent="0.2">
      <c r="B533" s="105"/>
      <c r="C533" s="85"/>
      <c r="D533" s="87"/>
      <c r="E533" s="89"/>
      <c r="F533" s="148" t="s">
        <v>731</v>
      </c>
      <c r="G533" s="149"/>
      <c r="H533" s="150"/>
      <c r="I533" s="90" t="s">
        <v>217</v>
      </c>
      <c r="J533" s="90" t="s">
        <v>296</v>
      </c>
      <c r="K533" s="147">
        <v>4100</v>
      </c>
      <c r="L533" s="147"/>
      <c r="M533" s="122">
        <v>4200</v>
      </c>
      <c r="N533" s="127"/>
    </row>
    <row r="534" spans="2:14" ht="50.25" customHeight="1" x14ac:dyDescent="0.2">
      <c r="B534" s="105"/>
      <c r="C534" s="85"/>
      <c r="D534" s="87"/>
      <c r="E534" s="89"/>
      <c r="F534" s="148" t="s">
        <v>333</v>
      </c>
      <c r="G534" s="149"/>
      <c r="H534" s="150"/>
      <c r="I534" s="90" t="s">
        <v>217</v>
      </c>
      <c r="J534" s="90" t="s">
        <v>334</v>
      </c>
      <c r="K534" s="147">
        <v>2818</v>
      </c>
      <c r="L534" s="147"/>
      <c r="M534" s="122">
        <v>2818</v>
      </c>
      <c r="N534" s="127"/>
    </row>
    <row r="535" spans="2:14" ht="21.75" customHeight="1" x14ac:dyDescent="0.2">
      <c r="B535" s="105"/>
      <c r="C535" s="85"/>
      <c r="D535" s="87"/>
      <c r="E535" s="145" t="s">
        <v>218</v>
      </c>
      <c r="F535" s="145"/>
      <c r="G535" s="145"/>
      <c r="H535" s="145"/>
      <c r="I535" s="88" t="s">
        <v>219</v>
      </c>
      <c r="J535" s="88"/>
      <c r="K535" s="146">
        <f>K536</f>
        <v>10000</v>
      </c>
      <c r="L535" s="146"/>
      <c r="M535" s="146">
        <f>M536</f>
        <v>7600</v>
      </c>
      <c r="N535" s="146"/>
    </row>
    <row r="536" spans="2:14" ht="21.75" customHeight="1" x14ac:dyDescent="0.2">
      <c r="B536" s="105"/>
      <c r="C536" s="85"/>
      <c r="D536" s="87"/>
      <c r="E536" s="89"/>
      <c r="F536" s="148" t="s">
        <v>731</v>
      </c>
      <c r="G536" s="149"/>
      <c r="H536" s="150"/>
      <c r="I536" s="90" t="s">
        <v>219</v>
      </c>
      <c r="J536" s="90" t="s">
        <v>296</v>
      </c>
      <c r="K536" s="147">
        <v>10000</v>
      </c>
      <c r="L536" s="147"/>
      <c r="M536" s="122">
        <v>7600</v>
      </c>
      <c r="N536" s="127"/>
    </row>
    <row r="537" spans="2:14" ht="24" customHeight="1" x14ac:dyDescent="0.2">
      <c r="B537" s="105"/>
      <c r="C537" s="85"/>
      <c r="D537" s="87"/>
      <c r="E537" s="145" t="s">
        <v>220</v>
      </c>
      <c r="F537" s="145"/>
      <c r="G537" s="145"/>
      <c r="H537" s="145"/>
      <c r="I537" s="88" t="s">
        <v>221</v>
      </c>
      <c r="J537" s="88"/>
      <c r="K537" s="146">
        <f>K538</f>
        <v>500</v>
      </c>
      <c r="L537" s="146"/>
      <c r="M537" s="146">
        <f>M538</f>
        <v>522</v>
      </c>
      <c r="N537" s="146"/>
    </row>
    <row r="538" spans="2:14" ht="19.5" customHeight="1" x14ac:dyDescent="0.2">
      <c r="B538" s="105"/>
      <c r="C538" s="85"/>
      <c r="D538" s="87"/>
      <c r="E538" s="89"/>
      <c r="F538" s="148" t="s">
        <v>731</v>
      </c>
      <c r="G538" s="149"/>
      <c r="H538" s="150"/>
      <c r="I538" s="90" t="s">
        <v>221</v>
      </c>
      <c r="J538" s="90" t="s">
        <v>296</v>
      </c>
      <c r="K538" s="147">
        <v>500</v>
      </c>
      <c r="L538" s="147"/>
      <c r="M538" s="122">
        <v>522</v>
      </c>
      <c r="N538" s="127"/>
    </row>
    <row r="539" spans="2:14" ht="36.75" customHeight="1" x14ac:dyDescent="0.2">
      <c r="B539" s="105"/>
      <c r="C539" s="157" t="s">
        <v>222</v>
      </c>
      <c r="D539" s="157"/>
      <c r="E539" s="157"/>
      <c r="F539" s="157"/>
      <c r="G539" s="157"/>
      <c r="H539" s="157"/>
      <c r="I539" s="84" t="s">
        <v>223</v>
      </c>
      <c r="J539" s="84"/>
      <c r="K539" s="158">
        <f>K540</f>
        <v>20000</v>
      </c>
      <c r="L539" s="158"/>
      <c r="M539" s="158">
        <f>M540</f>
        <v>20650</v>
      </c>
      <c r="N539" s="158"/>
    </row>
    <row r="540" spans="2:14" ht="23.25" customHeight="1" x14ac:dyDescent="0.2">
      <c r="B540" s="105"/>
      <c r="C540" s="85"/>
      <c r="D540" s="155" t="s">
        <v>224</v>
      </c>
      <c r="E540" s="155"/>
      <c r="F540" s="155"/>
      <c r="G540" s="155"/>
      <c r="H540" s="155"/>
      <c r="I540" s="86" t="s">
        <v>225</v>
      </c>
      <c r="J540" s="86"/>
      <c r="K540" s="156">
        <f>K541+K543</f>
        <v>20000</v>
      </c>
      <c r="L540" s="156"/>
      <c r="M540" s="156">
        <f>M541+M543</f>
        <v>20650</v>
      </c>
      <c r="N540" s="156"/>
    </row>
    <row r="541" spans="2:14" ht="20.25" customHeight="1" x14ac:dyDescent="0.2">
      <c r="B541" s="105"/>
      <c r="C541" s="85"/>
      <c r="D541" s="87"/>
      <c r="E541" s="145" t="s">
        <v>226</v>
      </c>
      <c r="F541" s="145"/>
      <c r="G541" s="145"/>
      <c r="H541" s="145"/>
      <c r="I541" s="88" t="s">
        <v>227</v>
      </c>
      <c r="J541" s="88"/>
      <c r="K541" s="146">
        <f>K542</f>
        <v>10000</v>
      </c>
      <c r="L541" s="146"/>
      <c r="M541" s="146">
        <f>M542</f>
        <v>10650</v>
      </c>
      <c r="N541" s="146"/>
    </row>
    <row r="542" spans="2:14" ht="19.5" customHeight="1" x14ac:dyDescent="0.2">
      <c r="B542" s="105"/>
      <c r="C542" s="85"/>
      <c r="D542" s="87"/>
      <c r="E542" s="89"/>
      <c r="F542" s="148" t="s">
        <v>731</v>
      </c>
      <c r="G542" s="149"/>
      <c r="H542" s="150"/>
      <c r="I542" s="90" t="s">
        <v>227</v>
      </c>
      <c r="J542" s="90" t="s">
        <v>296</v>
      </c>
      <c r="K542" s="147">
        <v>10000</v>
      </c>
      <c r="L542" s="147"/>
      <c r="M542" s="122">
        <v>10650</v>
      </c>
      <c r="N542" s="127"/>
    </row>
    <row r="543" spans="2:14" ht="21" customHeight="1" x14ac:dyDescent="0.2">
      <c r="B543" s="105"/>
      <c r="C543" s="85"/>
      <c r="D543" s="87"/>
      <c r="E543" s="145" t="s">
        <v>228</v>
      </c>
      <c r="F543" s="145"/>
      <c r="G543" s="145"/>
      <c r="H543" s="145"/>
      <c r="I543" s="88" t="s">
        <v>229</v>
      </c>
      <c r="J543" s="88"/>
      <c r="K543" s="146">
        <f>K544</f>
        <v>10000</v>
      </c>
      <c r="L543" s="146"/>
      <c r="M543" s="146">
        <f>M544</f>
        <v>10000</v>
      </c>
      <c r="N543" s="146"/>
    </row>
    <row r="544" spans="2:14" ht="36.75" customHeight="1" x14ac:dyDescent="0.2">
      <c r="B544" s="105"/>
      <c r="C544" s="85"/>
      <c r="D544" s="87"/>
      <c r="E544" s="89"/>
      <c r="F544" s="148" t="s">
        <v>441</v>
      </c>
      <c r="G544" s="149"/>
      <c r="H544" s="150"/>
      <c r="I544" s="90" t="s">
        <v>229</v>
      </c>
      <c r="J544" s="90" t="s">
        <v>442</v>
      </c>
      <c r="K544" s="147">
        <v>10000</v>
      </c>
      <c r="L544" s="147"/>
      <c r="M544" s="122">
        <v>10000</v>
      </c>
      <c r="N544" s="127"/>
    </row>
    <row r="545" spans="2:14" ht="33.75" customHeight="1" x14ac:dyDescent="0.2">
      <c r="B545" s="105"/>
      <c r="C545" s="157" t="s">
        <v>230</v>
      </c>
      <c r="D545" s="157"/>
      <c r="E545" s="157"/>
      <c r="F545" s="157"/>
      <c r="G545" s="157"/>
      <c r="H545" s="157"/>
      <c r="I545" s="84" t="s">
        <v>231</v>
      </c>
      <c r="J545" s="84"/>
      <c r="K545" s="158">
        <f>K546</f>
        <v>605</v>
      </c>
      <c r="L545" s="158"/>
      <c r="M545" s="158">
        <f>M546</f>
        <v>630</v>
      </c>
      <c r="N545" s="158"/>
    </row>
    <row r="546" spans="2:14" ht="35.25" customHeight="1" x14ac:dyDescent="0.2">
      <c r="B546" s="105"/>
      <c r="C546" s="85"/>
      <c r="D546" s="155" t="s">
        <v>232</v>
      </c>
      <c r="E546" s="155"/>
      <c r="F546" s="155"/>
      <c r="G546" s="155"/>
      <c r="H546" s="155"/>
      <c r="I546" s="86" t="s">
        <v>233</v>
      </c>
      <c r="J546" s="86"/>
      <c r="K546" s="156">
        <f>K547</f>
        <v>605</v>
      </c>
      <c r="L546" s="156"/>
      <c r="M546" s="156">
        <f>M547</f>
        <v>630</v>
      </c>
      <c r="N546" s="156"/>
    </row>
    <row r="547" spans="2:14" ht="36.75" customHeight="1" x14ac:dyDescent="0.2">
      <c r="B547" s="105"/>
      <c r="C547" s="85"/>
      <c r="D547" s="87"/>
      <c r="E547" s="145" t="s">
        <v>234</v>
      </c>
      <c r="F547" s="145"/>
      <c r="G547" s="145"/>
      <c r="H547" s="145"/>
      <c r="I547" s="88" t="s">
        <v>235</v>
      </c>
      <c r="J547" s="88"/>
      <c r="K547" s="146">
        <f>K548</f>
        <v>605</v>
      </c>
      <c r="L547" s="146"/>
      <c r="M547" s="146">
        <f>M548</f>
        <v>630</v>
      </c>
      <c r="N547" s="146"/>
    </row>
    <row r="548" spans="2:14" ht="18.75" customHeight="1" x14ac:dyDescent="0.2">
      <c r="B548" s="105"/>
      <c r="C548" s="85"/>
      <c r="D548" s="87"/>
      <c r="E548" s="89"/>
      <c r="F548" s="148" t="s">
        <v>731</v>
      </c>
      <c r="G548" s="149"/>
      <c r="H548" s="150"/>
      <c r="I548" s="90" t="s">
        <v>235</v>
      </c>
      <c r="J548" s="90" t="s">
        <v>296</v>
      </c>
      <c r="K548" s="147">
        <v>605</v>
      </c>
      <c r="L548" s="147"/>
      <c r="M548" s="122">
        <v>630</v>
      </c>
      <c r="N548" s="127"/>
    </row>
    <row r="549" spans="2:14" ht="35.25" customHeight="1" x14ac:dyDescent="0.2">
      <c r="B549" s="152" t="s">
        <v>445</v>
      </c>
      <c r="C549" s="153"/>
      <c r="D549" s="153"/>
      <c r="E549" s="153"/>
      <c r="F549" s="153"/>
      <c r="G549" s="153"/>
      <c r="H549" s="153"/>
      <c r="I549" s="113" t="s">
        <v>446</v>
      </c>
      <c r="J549" s="113"/>
      <c r="K549" s="154">
        <f>K550</f>
        <v>32952.400000000001</v>
      </c>
      <c r="L549" s="154"/>
      <c r="M549" s="154">
        <f>M550</f>
        <v>28452.400000000001</v>
      </c>
      <c r="N549" s="154"/>
    </row>
    <row r="550" spans="2:14" ht="24.75" customHeight="1" x14ac:dyDescent="0.2">
      <c r="B550" s="105"/>
      <c r="C550" s="157" t="s">
        <v>447</v>
      </c>
      <c r="D550" s="157"/>
      <c r="E550" s="157"/>
      <c r="F550" s="157"/>
      <c r="G550" s="157"/>
      <c r="H550" s="157"/>
      <c r="I550" s="84" t="s">
        <v>448</v>
      </c>
      <c r="J550" s="84"/>
      <c r="K550" s="158">
        <f>K551+K554</f>
        <v>32952.400000000001</v>
      </c>
      <c r="L550" s="158"/>
      <c r="M550" s="158">
        <f>M551+M554</f>
        <v>28452.400000000001</v>
      </c>
      <c r="N550" s="158"/>
    </row>
    <row r="551" spans="2:14" ht="19.5" customHeight="1" x14ac:dyDescent="0.2">
      <c r="B551" s="105"/>
      <c r="C551" s="85"/>
      <c r="D551" s="155" t="s">
        <v>449</v>
      </c>
      <c r="E551" s="155"/>
      <c r="F551" s="155"/>
      <c r="G551" s="155"/>
      <c r="H551" s="155"/>
      <c r="I551" s="86" t="s">
        <v>450</v>
      </c>
      <c r="J551" s="86"/>
      <c r="K551" s="156">
        <f>K552</f>
        <v>28452.400000000001</v>
      </c>
      <c r="L551" s="156"/>
      <c r="M551" s="156">
        <f>M552</f>
        <v>28452.400000000001</v>
      </c>
      <c r="N551" s="156"/>
    </row>
    <row r="552" spans="2:14" ht="50.25" customHeight="1" x14ac:dyDescent="0.2">
      <c r="B552" s="105"/>
      <c r="C552" s="85"/>
      <c r="D552" s="87"/>
      <c r="E552" s="145" t="s">
        <v>451</v>
      </c>
      <c r="F552" s="145"/>
      <c r="G552" s="145"/>
      <c r="H552" s="145"/>
      <c r="I552" s="88" t="s">
        <v>452</v>
      </c>
      <c r="J552" s="88"/>
      <c r="K552" s="146">
        <f>K553</f>
        <v>28452.400000000001</v>
      </c>
      <c r="L552" s="146"/>
      <c r="M552" s="146">
        <f>M553</f>
        <v>28452.400000000001</v>
      </c>
      <c r="N552" s="146"/>
    </row>
    <row r="553" spans="2:14" ht="23.25" customHeight="1" x14ac:dyDescent="0.2">
      <c r="B553" s="105"/>
      <c r="C553" s="85"/>
      <c r="D553" s="87"/>
      <c r="E553" s="89"/>
      <c r="F553" s="148" t="s">
        <v>731</v>
      </c>
      <c r="G553" s="149"/>
      <c r="H553" s="150"/>
      <c r="I553" s="90" t="s">
        <v>452</v>
      </c>
      <c r="J553" s="90" t="s">
        <v>296</v>
      </c>
      <c r="K553" s="147">
        <v>28452.400000000001</v>
      </c>
      <c r="L553" s="147"/>
      <c r="M553" s="122">
        <v>28452.400000000001</v>
      </c>
      <c r="N553" s="127"/>
    </row>
    <row r="554" spans="2:14" ht="48.75" customHeight="1" x14ac:dyDescent="0.2">
      <c r="B554" s="105"/>
      <c r="C554" s="85"/>
      <c r="D554" s="155" t="s">
        <v>453</v>
      </c>
      <c r="E554" s="155"/>
      <c r="F554" s="155"/>
      <c r="G554" s="155"/>
      <c r="H554" s="155"/>
      <c r="I554" s="86" t="s">
        <v>454</v>
      </c>
      <c r="J554" s="86"/>
      <c r="K554" s="156">
        <f>K555</f>
        <v>4500</v>
      </c>
      <c r="L554" s="156"/>
      <c r="M554" s="156">
        <f>M555</f>
        <v>0</v>
      </c>
      <c r="N554" s="156"/>
    </row>
    <row r="555" spans="2:14" ht="49.5" customHeight="1" x14ac:dyDescent="0.2">
      <c r="B555" s="105"/>
      <c r="C555" s="85"/>
      <c r="D555" s="87"/>
      <c r="E555" s="145" t="s">
        <v>455</v>
      </c>
      <c r="F555" s="145"/>
      <c r="G555" s="145"/>
      <c r="H555" s="145"/>
      <c r="I555" s="88" t="s">
        <v>456</v>
      </c>
      <c r="J555" s="88"/>
      <c r="K555" s="146">
        <f>K556</f>
        <v>4500</v>
      </c>
      <c r="L555" s="146"/>
      <c r="M555" s="146">
        <f>M556</f>
        <v>0</v>
      </c>
      <c r="N555" s="146"/>
    </row>
    <row r="556" spans="2:14" ht="48.75" customHeight="1" x14ac:dyDescent="0.2">
      <c r="B556" s="105"/>
      <c r="C556" s="85"/>
      <c r="D556" s="87"/>
      <c r="E556" s="89"/>
      <c r="F556" s="148" t="s">
        <v>616</v>
      </c>
      <c r="G556" s="149"/>
      <c r="H556" s="150"/>
      <c r="I556" s="90" t="s">
        <v>456</v>
      </c>
      <c r="J556" s="90" t="s">
        <v>617</v>
      </c>
      <c r="K556" s="147">
        <v>4500</v>
      </c>
      <c r="L556" s="147"/>
      <c r="M556" s="122">
        <v>0</v>
      </c>
      <c r="N556" s="127"/>
    </row>
    <row r="557" spans="2:14" ht="54.75" customHeight="1" x14ac:dyDescent="0.2">
      <c r="B557" s="152" t="s">
        <v>694</v>
      </c>
      <c r="C557" s="153"/>
      <c r="D557" s="153"/>
      <c r="E557" s="153"/>
      <c r="F557" s="153"/>
      <c r="G557" s="153"/>
      <c r="H557" s="153"/>
      <c r="I557" s="113" t="s">
        <v>457</v>
      </c>
      <c r="J557" s="113"/>
      <c r="K557" s="154">
        <f>K558</f>
        <v>3100</v>
      </c>
      <c r="L557" s="154"/>
      <c r="M557" s="154">
        <f>M558</f>
        <v>3200</v>
      </c>
      <c r="N557" s="154"/>
    </row>
    <row r="558" spans="2:14" ht="35.25" customHeight="1" x14ac:dyDescent="0.2">
      <c r="B558" s="105"/>
      <c r="C558" s="157" t="s">
        <v>695</v>
      </c>
      <c r="D558" s="157"/>
      <c r="E558" s="157"/>
      <c r="F558" s="157"/>
      <c r="G558" s="157"/>
      <c r="H558" s="157"/>
      <c r="I558" s="84" t="s">
        <v>458</v>
      </c>
      <c r="J558" s="84"/>
      <c r="K558" s="158">
        <f>K559+K564</f>
        <v>3100</v>
      </c>
      <c r="L558" s="158"/>
      <c r="M558" s="158">
        <f>M559+M564</f>
        <v>3200</v>
      </c>
      <c r="N558" s="158"/>
    </row>
    <row r="559" spans="2:14" ht="64.5" customHeight="1" x14ac:dyDescent="0.2">
      <c r="B559" s="105"/>
      <c r="C559" s="85"/>
      <c r="D559" s="155" t="s">
        <v>459</v>
      </c>
      <c r="E559" s="155"/>
      <c r="F559" s="155"/>
      <c r="G559" s="155"/>
      <c r="H559" s="155"/>
      <c r="I559" s="86" t="s">
        <v>460</v>
      </c>
      <c r="J559" s="86"/>
      <c r="K559" s="156">
        <f>K560+K562</f>
        <v>2950</v>
      </c>
      <c r="L559" s="156"/>
      <c r="M559" s="156">
        <f>M560+M562</f>
        <v>3040</v>
      </c>
      <c r="N559" s="156"/>
    </row>
    <row r="560" spans="2:14" ht="65.25" customHeight="1" x14ac:dyDescent="0.2">
      <c r="B560" s="105"/>
      <c r="C560" s="85"/>
      <c r="D560" s="87"/>
      <c r="E560" s="145" t="s">
        <v>696</v>
      </c>
      <c r="F560" s="145"/>
      <c r="G560" s="145"/>
      <c r="H560" s="145"/>
      <c r="I560" s="88" t="s">
        <v>461</v>
      </c>
      <c r="J560" s="88"/>
      <c r="K560" s="146">
        <f>K561</f>
        <v>2850</v>
      </c>
      <c r="L560" s="146"/>
      <c r="M560" s="146">
        <f>M561</f>
        <v>2940</v>
      </c>
      <c r="N560" s="146"/>
    </row>
    <row r="561" spans="2:14" ht="21" customHeight="1" x14ac:dyDescent="0.2">
      <c r="B561" s="105"/>
      <c r="C561" s="85"/>
      <c r="D561" s="87"/>
      <c r="E561" s="89"/>
      <c r="F561" s="148" t="s">
        <v>731</v>
      </c>
      <c r="G561" s="149"/>
      <c r="H561" s="150"/>
      <c r="I561" s="90" t="s">
        <v>461</v>
      </c>
      <c r="J561" s="90" t="s">
        <v>296</v>
      </c>
      <c r="K561" s="147">
        <v>2850</v>
      </c>
      <c r="L561" s="147"/>
      <c r="M561" s="122">
        <v>2940</v>
      </c>
      <c r="N561" s="127"/>
    </row>
    <row r="562" spans="2:14" ht="48.75" customHeight="1" x14ac:dyDescent="0.2">
      <c r="B562" s="105"/>
      <c r="C562" s="85"/>
      <c r="D562" s="87"/>
      <c r="E562" s="145" t="s">
        <v>462</v>
      </c>
      <c r="F562" s="145"/>
      <c r="G562" s="145"/>
      <c r="H562" s="145"/>
      <c r="I562" s="88" t="s">
        <v>463</v>
      </c>
      <c r="J562" s="88"/>
      <c r="K562" s="146">
        <f>K563</f>
        <v>100</v>
      </c>
      <c r="L562" s="146"/>
      <c r="M562" s="146">
        <f>M563</f>
        <v>100</v>
      </c>
      <c r="N562" s="146"/>
    </row>
    <row r="563" spans="2:14" ht="19.5" customHeight="1" x14ac:dyDescent="0.2">
      <c r="B563" s="105"/>
      <c r="C563" s="85"/>
      <c r="D563" s="87"/>
      <c r="E563" s="89"/>
      <c r="F563" s="148" t="s">
        <v>731</v>
      </c>
      <c r="G563" s="149"/>
      <c r="H563" s="150"/>
      <c r="I563" s="90" t="s">
        <v>463</v>
      </c>
      <c r="J563" s="90" t="s">
        <v>296</v>
      </c>
      <c r="K563" s="147">
        <v>100</v>
      </c>
      <c r="L563" s="147"/>
      <c r="M563" s="122">
        <v>100</v>
      </c>
      <c r="N563" s="127"/>
    </row>
    <row r="564" spans="2:14" ht="34.5" customHeight="1" x14ac:dyDescent="0.2">
      <c r="B564" s="105"/>
      <c r="C564" s="85"/>
      <c r="D564" s="155" t="s">
        <v>464</v>
      </c>
      <c r="E564" s="155"/>
      <c r="F564" s="155"/>
      <c r="G564" s="155"/>
      <c r="H564" s="155"/>
      <c r="I564" s="86" t="s">
        <v>465</v>
      </c>
      <c r="J564" s="86"/>
      <c r="K564" s="156">
        <f>K565</f>
        <v>150</v>
      </c>
      <c r="L564" s="156"/>
      <c r="M564" s="156">
        <f>M565</f>
        <v>160</v>
      </c>
      <c r="N564" s="156"/>
    </row>
    <row r="565" spans="2:14" ht="49.5" customHeight="1" x14ac:dyDescent="0.2">
      <c r="B565" s="105"/>
      <c r="C565" s="85"/>
      <c r="D565" s="87"/>
      <c r="E565" s="145" t="s">
        <v>466</v>
      </c>
      <c r="F565" s="145"/>
      <c r="G565" s="145"/>
      <c r="H565" s="145"/>
      <c r="I565" s="88" t="s">
        <v>467</v>
      </c>
      <c r="J565" s="88"/>
      <c r="K565" s="146">
        <f>K566</f>
        <v>150</v>
      </c>
      <c r="L565" s="146"/>
      <c r="M565" s="146">
        <f>M566</f>
        <v>160</v>
      </c>
      <c r="N565" s="146"/>
    </row>
    <row r="566" spans="2:14" ht="23.25" customHeight="1" x14ac:dyDescent="0.2">
      <c r="B566" s="105"/>
      <c r="C566" s="85"/>
      <c r="D566" s="87"/>
      <c r="E566" s="89"/>
      <c r="F566" s="148" t="s">
        <v>731</v>
      </c>
      <c r="G566" s="149"/>
      <c r="H566" s="150"/>
      <c r="I566" s="90" t="s">
        <v>467</v>
      </c>
      <c r="J566" s="90" t="s">
        <v>296</v>
      </c>
      <c r="K566" s="147">
        <v>150</v>
      </c>
      <c r="L566" s="147"/>
      <c r="M566" s="122">
        <v>160</v>
      </c>
      <c r="N566" s="127"/>
    </row>
    <row r="567" spans="2:14" ht="21.75" customHeight="1" x14ac:dyDescent="0.2">
      <c r="B567" s="105"/>
      <c r="C567" s="85"/>
      <c r="D567" s="87"/>
      <c r="E567" s="89"/>
      <c r="F567" s="108"/>
      <c r="G567" s="138" t="s">
        <v>714</v>
      </c>
      <c r="H567" s="138"/>
      <c r="I567" s="115"/>
      <c r="J567" s="115"/>
      <c r="K567" s="139">
        <f>K14+K33+K60+K196+K238+K263+K279+K305+K357+K374+K400+K425+K487+K519+K549+K557</f>
        <v>4230062.3</v>
      </c>
      <c r="L567" s="139"/>
      <c r="M567" s="139">
        <f>M14+M33+M60+M196+M238+M263+M279+M305+M357+M374+M400+M425+M487+M519+M549+M557</f>
        <v>4020983.8100000005</v>
      </c>
      <c r="N567" s="139"/>
    </row>
    <row r="568" spans="2:14" ht="30.75" customHeight="1" x14ac:dyDescent="0.2">
      <c r="B568" s="152" t="s">
        <v>468</v>
      </c>
      <c r="C568" s="153"/>
      <c r="D568" s="153"/>
      <c r="E568" s="153"/>
      <c r="F568" s="153"/>
      <c r="G568" s="153"/>
      <c r="H568" s="153"/>
      <c r="I568" s="113" t="s">
        <v>469</v>
      </c>
      <c r="J568" s="113"/>
      <c r="K568" s="154">
        <f>K569+K573+K579</f>
        <v>7953.9</v>
      </c>
      <c r="L568" s="154"/>
      <c r="M568" s="154">
        <f>M569+M573+M579</f>
        <v>7953.9</v>
      </c>
      <c r="N568" s="154"/>
    </row>
    <row r="569" spans="2:14" ht="15" customHeight="1" x14ac:dyDescent="0.2">
      <c r="B569" s="105"/>
      <c r="C569" s="85"/>
      <c r="D569" s="87"/>
      <c r="E569" s="145" t="s">
        <v>470</v>
      </c>
      <c r="F569" s="145"/>
      <c r="G569" s="145"/>
      <c r="H569" s="145"/>
      <c r="I569" s="88" t="s">
        <v>471</v>
      </c>
      <c r="J569" s="88"/>
      <c r="K569" s="146">
        <f>K571+K572+K570</f>
        <v>2277.8000000000002</v>
      </c>
      <c r="L569" s="146"/>
      <c r="M569" s="146">
        <f>M571+M572+M570</f>
        <v>2277.8000000000002</v>
      </c>
      <c r="N569" s="146"/>
    </row>
    <row r="570" spans="2:14" ht="21" customHeight="1" x14ac:dyDescent="0.2">
      <c r="B570" s="105"/>
      <c r="C570" s="85"/>
      <c r="D570" s="87"/>
      <c r="E570" s="89"/>
      <c r="F570" s="148" t="s">
        <v>416</v>
      </c>
      <c r="G570" s="149"/>
      <c r="H570" s="150"/>
      <c r="I570" s="90" t="s">
        <v>471</v>
      </c>
      <c r="J570" s="90" t="s">
        <v>417</v>
      </c>
      <c r="K570" s="147">
        <v>1839.9</v>
      </c>
      <c r="L570" s="147"/>
      <c r="M570" s="122">
        <v>1839.9</v>
      </c>
      <c r="N570" s="127"/>
    </row>
    <row r="571" spans="2:14" ht="31.5" customHeight="1" x14ac:dyDescent="0.2">
      <c r="B571" s="105"/>
      <c r="C571" s="85"/>
      <c r="D571" s="87"/>
      <c r="E571" s="89"/>
      <c r="F571" s="148" t="s">
        <v>28</v>
      </c>
      <c r="G571" s="149"/>
      <c r="H571" s="150"/>
      <c r="I571" s="90" t="s">
        <v>471</v>
      </c>
      <c r="J571" s="90" t="s">
        <v>29</v>
      </c>
      <c r="K571" s="147">
        <v>40</v>
      </c>
      <c r="L571" s="147"/>
      <c r="M571" s="122">
        <v>40</v>
      </c>
      <c r="N571" s="127"/>
    </row>
    <row r="572" spans="2:14" ht="53.25" customHeight="1" x14ac:dyDescent="0.2">
      <c r="B572" s="105"/>
      <c r="C572" s="85"/>
      <c r="D572" s="87"/>
      <c r="E572" s="89"/>
      <c r="F572" s="148" t="s">
        <v>418</v>
      </c>
      <c r="G572" s="149"/>
      <c r="H572" s="150"/>
      <c r="I572" s="90" t="s">
        <v>471</v>
      </c>
      <c r="J572" s="90" t="s">
        <v>419</v>
      </c>
      <c r="K572" s="147">
        <v>397.9</v>
      </c>
      <c r="L572" s="147"/>
      <c r="M572" s="122">
        <v>397.9</v>
      </c>
      <c r="N572" s="127"/>
    </row>
    <row r="573" spans="2:14" ht="18.75" customHeight="1" x14ac:dyDescent="0.2">
      <c r="B573" s="105"/>
      <c r="C573" s="85"/>
      <c r="D573" s="87"/>
      <c r="E573" s="145" t="s">
        <v>472</v>
      </c>
      <c r="F573" s="145"/>
      <c r="G573" s="145"/>
      <c r="H573" s="145"/>
      <c r="I573" s="88" t="s">
        <v>473</v>
      </c>
      <c r="J573" s="88"/>
      <c r="K573" s="146">
        <f>K574+K575+K576+K577+K578</f>
        <v>1944.7</v>
      </c>
      <c r="L573" s="146"/>
      <c r="M573" s="146">
        <f>M574+M575+M576+M577+M578</f>
        <v>1944.7</v>
      </c>
      <c r="N573" s="146"/>
    </row>
    <row r="574" spans="2:14" ht="15" customHeight="1" x14ac:dyDescent="0.2">
      <c r="B574" s="105"/>
      <c r="C574" s="85"/>
      <c r="D574" s="87"/>
      <c r="E574" s="89"/>
      <c r="F574" s="148" t="s">
        <v>416</v>
      </c>
      <c r="G574" s="149"/>
      <c r="H574" s="150"/>
      <c r="I574" s="90" t="s">
        <v>473</v>
      </c>
      <c r="J574" s="90" t="s">
        <v>417</v>
      </c>
      <c r="K574" s="147">
        <v>1258.5</v>
      </c>
      <c r="L574" s="147"/>
      <c r="M574" s="122">
        <v>1258.5</v>
      </c>
      <c r="N574" s="127"/>
    </row>
    <row r="575" spans="2:14" ht="33.75" customHeight="1" x14ac:dyDescent="0.2">
      <c r="B575" s="105"/>
      <c r="C575" s="85"/>
      <c r="D575" s="87"/>
      <c r="E575" s="89"/>
      <c r="F575" s="148" t="s">
        <v>28</v>
      </c>
      <c r="G575" s="149"/>
      <c r="H575" s="150"/>
      <c r="I575" s="90" t="s">
        <v>473</v>
      </c>
      <c r="J575" s="90" t="s">
        <v>29</v>
      </c>
      <c r="K575" s="147">
        <v>5</v>
      </c>
      <c r="L575" s="147"/>
      <c r="M575" s="122">
        <v>5</v>
      </c>
      <c r="N575" s="127"/>
    </row>
    <row r="576" spans="2:14" ht="46.5" customHeight="1" x14ac:dyDescent="0.2">
      <c r="B576" s="105"/>
      <c r="C576" s="85"/>
      <c r="D576" s="87"/>
      <c r="E576" s="89"/>
      <c r="F576" s="148" t="s">
        <v>418</v>
      </c>
      <c r="G576" s="149"/>
      <c r="H576" s="150"/>
      <c r="I576" s="90" t="s">
        <v>473</v>
      </c>
      <c r="J576" s="90" t="s">
        <v>419</v>
      </c>
      <c r="K576" s="147">
        <v>380</v>
      </c>
      <c r="L576" s="147"/>
      <c r="M576" s="122">
        <v>380</v>
      </c>
      <c r="N576" s="127"/>
    </row>
    <row r="577" spans="2:14" ht="33" customHeight="1" x14ac:dyDescent="0.2">
      <c r="B577" s="105"/>
      <c r="C577" s="85"/>
      <c r="D577" s="87"/>
      <c r="E577" s="89"/>
      <c r="F577" s="148" t="s">
        <v>359</v>
      </c>
      <c r="G577" s="149"/>
      <c r="H577" s="150"/>
      <c r="I577" s="90" t="s">
        <v>473</v>
      </c>
      <c r="J577" s="90" t="s">
        <v>360</v>
      </c>
      <c r="K577" s="147">
        <v>115</v>
      </c>
      <c r="L577" s="147"/>
      <c r="M577" s="122">
        <v>115</v>
      </c>
      <c r="N577" s="127"/>
    </row>
    <row r="578" spans="2:14" ht="21" customHeight="1" x14ac:dyDescent="0.2">
      <c r="B578" s="105"/>
      <c r="C578" s="85"/>
      <c r="D578" s="87"/>
      <c r="E578" s="89"/>
      <c r="F578" s="148" t="s">
        <v>731</v>
      </c>
      <c r="G578" s="149"/>
      <c r="H578" s="150"/>
      <c r="I578" s="90" t="s">
        <v>473</v>
      </c>
      <c r="J578" s="90" t="s">
        <v>296</v>
      </c>
      <c r="K578" s="147">
        <v>186.2</v>
      </c>
      <c r="L578" s="147"/>
      <c r="M578" s="122">
        <v>186.2</v>
      </c>
      <c r="N578" s="127"/>
    </row>
    <row r="579" spans="2:14" ht="16.5" customHeight="1" x14ac:dyDescent="0.2">
      <c r="B579" s="105"/>
      <c r="C579" s="85"/>
      <c r="D579" s="87"/>
      <c r="E579" s="145" t="s">
        <v>474</v>
      </c>
      <c r="F579" s="145"/>
      <c r="G579" s="145"/>
      <c r="H579" s="145"/>
      <c r="I579" s="88" t="s">
        <v>475</v>
      </c>
      <c r="J579" s="88"/>
      <c r="K579" s="146">
        <f>K580+K581+K582</f>
        <v>3731.4</v>
      </c>
      <c r="L579" s="146"/>
      <c r="M579" s="146">
        <f>M580+M581+M582</f>
        <v>3731.4</v>
      </c>
      <c r="N579" s="146"/>
    </row>
    <row r="580" spans="2:14" ht="18.75" customHeight="1" x14ac:dyDescent="0.2">
      <c r="B580" s="105"/>
      <c r="C580" s="85"/>
      <c r="D580" s="87"/>
      <c r="E580" s="89"/>
      <c r="F580" s="148" t="s">
        <v>416</v>
      </c>
      <c r="G580" s="149"/>
      <c r="H580" s="150"/>
      <c r="I580" s="90" t="s">
        <v>475</v>
      </c>
      <c r="J580" s="90" t="s">
        <v>417</v>
      </c>
      <c r="K580" s="147">
        <v>2862</v>
      </c>
      <c r="L580" s="147"/>
      <c r="M580" s="122">
        <v>2862</v>
      </c>
      <c r="N580" s="127"/>
    </row>
    <row r="581" spans="2:14" ht="33.75" customHeight="1" x14ac:dyDescent="0.2">
      <c r="B581" s="105"/>
      <c r="C581" s="85"/>
      <c r="D581" s="87"/>
      <c r="E581" s="89"/>
      <c r="F581" s="148" t="s">
        <v>28</v>
      </c>
      <c r="G581" s="149"/>
      <c r="H581" s="150"/>
      <c r="I581" s="90" t="s">
        <v>475</v>
      </c>
      <c r="J581" s="90" t="s">
        <v>29</v>
      </c>
      <c r="K581" s="147">
        <v>5</v>
      </c>
      <c r="L581" s="147"/>
      <c r="M581" s="122">
        <v>5</v>
      </c>
      <c r="N581" s="127"/>
    </row>
    <row r="582" spans="2:14" ht="48" customHeight="1" x14ac:dyDescent="0.2">
      <c r="B582" s="105"/>
      <c r="C582" s="85"/>
      <c r="D582" s="87"/>
      <c r="E582" s="89"/>
      <c r="F582" s="148" t="s">
        <v>418</v>
      </c>
      <c r="G582" s="149"/>
      <c r="H582" s="150"/>
      <c r="I582" s="90" t="s">
        <v>475</v>
      </c>
      <c r="J582" s="90" t="s">
        <v>419</v>
      </c>
      <c r="K582" s="147">
        <v>864.4</v>
      </c>
      <c r="L582" s="147"/>
      <c r="M582" s="122">
        <v>864.4</v>
      </c>
      <c r="N582" s="127"/>
    </row>
    <row r="583" spans="2:14" ht="15" customHeight="1" x14ac:dyDescent="0.2">
      <c r="B583" s="152" t="s">
        <v>476</v>
      </c>
      <c r="C583" s="153"/>
      <c r="D583" s="153"/>
      <c r="E583" s="153"/>
      <c r="F583" s="153"/>
      <c r="G583" s="153"/>
      <c r="H583" s="153"/>
      <c r="I583" s="113" t="s">
        <v>477</v>
      </c>
      <c r="J583" s="113"/>
      <c r="K583" s="154">
        <f>K584</f>
        <v>13000</v>
      </c>
      <c r="L583" s="154"/>
      <c r="M583" s="154">
        <f>M584</f>
        <v>13000</v>
      </c>
      <c r="N583" s="154"/>
    </row>
    <row r="584" spans="2:14" ht="24" customHeight="1" x14ac:dyDescent="0.2">
      <c r="B584" s="105"/>
      <c r="C584" s="85"/>
      <c r="D584" s="87"/>
      <c r="E584" s="145" t="s">
        <v>478</v>
      </c>
      <c r="F584" s="145"/>
      <c r="G584" s="145"/>
      <c r="H584" s="145"/>
      <c r="I584" s="88" t="s">
        <v>479</v>
      </c>
      <c r="J584" s="88"/>
      <c r="K584" s="146">
        <f>K585+K586</f>
        <v>13000</v>
      </c>
      <c r="L584" s="146"/>
      <c r="M584" s="146">
        <f>M585+M586</f>
        <v>13000</v>
      </c>
      <c r="N584" s="146"/>
    </row>
    <row r="585" spans="2:14" ht="35.25" customHeight="1" x14ac:dyDescent="0.2">
      <c r="B585" s="105"/>
      <c r="C585" s="85"/>
      <c r="D585" s="87"/>
      <c r="E585" s="89"/>
      <c r="F585" s="148" t="s">
        <v>383</v>
      </c>
      <c r="G585" s="149"/>
      <c r="H585" s="150"/>
      <c r="I585" s="90" t="s">
        <v>479</v>
      </c>
      <c r="J585" s="90" t="s">
        <v>384</v>
      </c>
      <c r="K585" s="147">
        <v>12800</v>
      </c>
      <c r="L585" s="147"/>
      <c r="M585" s="122">
        <v>12800</v>
      </c>
      <c r="N585" s="127"/>
    </row>
    <row r="586" spans="2:14" ht="34.5" customHeight="1" x14ac:dyDescent="0.2">
      <c r="B586" s="105"/>
      <c r="C586" s="85"/>
      <c r="D586" s="87"/>
      <c r="E586" s="89"/>
      <c r="F586" s="148" t="s">
        <v>385</v>
      </c>
      <c r="G586" s="149"/>
      <c r="H586" s="150"/>
      <c r="I586" s="90" t="s">
        <v>479</v>
      </c>
      <c r="J586" s="90" t="s">
        <v>386</v>
      </c>
      <c r="K586" s="147">
        <v>200</v>
      </c>
      <c r="L586" s="147"/>
      <c r="M586" s="122">
        <v>200</v>
      </c>
      <c r="N586" s="127"/>
    </row>
    <row r="587" spans="2:14" ht="25.5" customHeight="1" thickBot="1" x14ac:dyDescent="0.25">
      <c r="B587" s="105"/>
      <c r="C587" s="85"/>
      <c r="D587" s="87"/>
      <c r="E587" s="89"/>
      <c r="F587" s="110"/>
      <c r="G587" s="138" t="s">
        <v>715</v>
      </c>
      <c r="H587" s="138"/>
      <c r="I587" s="115"/>
      <c r="J587" s="115"/>
      <c r="K587" s="139">
        <f>K568+K583</f>
        <v>20953.900000000001</v>
      </c>
      <c r="L587" s="139"/>
      <c r="M587" s="139">
        <f>M568++M583</f>
        <v>20953.900000000001</v>
      </c>
      <c r="N587" s="139"/>
    </row>
    <row r="588" spans="2:14" ht="16.5" thickBot="1" x14ac:dyDescent="0.3">
      <c r="B588" s="168" t="s">
        <v>267</v>
      </c>
      <c r="C588" s="169"/>
      <c r="D588" s="169"/>
      <c r="E588" s="169"/>
      <c r="F588" s="169"/>
      <c r="G588" s="170"/>
      <c r="H588" s="170"/>
      <c r="I588" s="170"/>
      <c r="J588" s="171"/>
      <c r="K588" s="167">
        <f>K567+K587</f>
        <v>4251016.2</v>
      </c>
      <c r="L588" s="167"/>
      <c r="M588" s="130">
        <f>M587+M567</f>
        <v>4041937.7100000004</v>
      </c>
      <c r="N588" s="127"/>
    </row>
    <row r="589" spans="2:14" ht="15.75" thickBot="1" x14ac:dyDescent="0.3">
      <c r="B589" s="106"/>
      <c r="C589" s="107"/>
      <c r="D589" s="107"/>
      <c r="E589" s="107"/>
      <c r="F589" s="107"/>
      <c r="G589" s="102" t="s">
        <v>706</v>
      </c>
      <c r="H589" s="103"/>
      <c r="I589" s="103"/>
      <c r="J589" s="103"/>
      <c r="K589" s="172">
        <f>K200+K202+K204+K207+K209</f>
        <v>6630</v>
      </c>
      <c r="L589" s="172"/>
      <c r="M589" s="173">
        <f>M200+M202+M204+M207+M209</f>
        <v>6630.3</v>
      </c>
      <c r="N589" s="173"/>
    </row>
    <row r="590" spans="2:14" ht="15" customHeight="1" x14ac:dyDescent="0.2">
      <c r="B590" s="166"/>
      <c r="C590" s="166"/>
      <c r="D590" s="166"/>
      <c r="E590" s="166"/>
      <c r="F590" s="166"/>
      <c r="G590" s="166"/>
      <c r="H590" s="100"/>
      <c r="I590" s="100"/>
      <c r="J590" s="82"/>
      <c r="K590" s="100"/>
      <c r="L590" s="82"/>
      <c r="M590" s="101"/>
    </row>
    <row r="591" spans="2:14" x14ac:dyDescent="0.2">
      <c r="B591" s="81"/>
      <c r="C591" s="81"/>
      <c r="D591" s="81"/>
      <c r="E591" s="81"/>
      <c r="F591" s="81"/>
      <c r="G591" s="81"/>
      <c r="H591" s="80"/>
      <c r="I591" s="91"/>
      <c r="J591" s="80"/>
      <c r="K591" s="111"/>
      <c r="L591" s="80"/>
      <c r="M591" s="112"/>
    </row>
    <row r="592" spans="2:14" x14ac:dyDescent="0.2">
      <c r="F592" s="83" t="s">
        <v>480</v>
      </c>
      <c r="G592" s="83"/>
    </row>
  </sheetData>
  <mergeCells count="1466">
    <mergeCell ref="M569:N569"/>
    <mergeCell ref="M573:N573"/>
    <mergeCell ref="M579:N579"/>
    <mergeCell ref="M568:N568"/>
    <mergeCell ref="M584:N584"/>
    <mergeCell ref="M583:N583"/>
    <mergeCell ref="G390:H390"/>
    <mergeCell ref="G393:H393"/>
    <mergeCell ref="K390:L390"/>
    <mergeCell ref="K393:L393"/>
    <mergeCell ref="G391:H391"/>
    <mergeCell ref="G392:H392"/>
    <mergeCell ref="K391:L391"/>
    <mergeCell ref="K392:L392"/>
    <mergeCell ref="M390:N390"/>
    <mergeCell ref="M547:N547"/>
    <mergeCell ref="M546:N546"/>
    <mergeCell ref="M545:N545"/>
    <mergeCell ref="M521:N521"/>
    <mergeCell ref="M520:N520"/>
    <mergeCell ref="M519:N519"/>
    <mergeCell ref="M552:N552"/>
    <mergeCell ref="M551:N551"/>
    <mergeCell ref="M555:N555"/>
    <mergeCell ref="M554:N554"/>
    <mergeCell ref="M550:N550"/>
    <mergeCell ref="M549:N549"/>
    <mergeCell ref="M560:N560"/>
    <mergeCell ref="M562:N562"/>
    <mergeCell ref="M565:N565"/>
    <mergeCell ref="M564:N564"/>
    <mergeCell ref="M559:N559"/>
    <mergeCell ref="M558:N558"/>
    <mergeCell ref="M557:N557"/>
    <mergeCell ref="M488:N488"/>
    <mergeCell ref="M504:N504"/>
    <mergeCell ref="M487:N487"/>
    <mergeCell ref="M524:N524"/>
    <mergeCell ref="M522:N522"/>
    <mergeCell ref="M528:N528"/>
    <mergeCell ref="M527:N527"/>
    <mergeCell ref="M526:N526"/>
    <mergeCell ref="M532:N532"/>
    <mergeCell ref="M535:N535"/>
    <mergeCell ref="M537:N537"/>
    <mergeCell ref="M531:N531"/>
    <mergeCell ref="M530:N530"/>
    <mergeCell ref="M541:N541"/>
    <mergeCell ref="M543:N543"/>
    <mergeCell ref="M540:N540"/>
    <mergeCell ref="M539:N539"/>
    <mergeCell ref="M490:N490"/>
    <mergeCell ref="M492:N492"/>
    <mergeCell ref="M494:N494"/>
    <mergeCell ref="M489:N489"/>
    <mergeCell ref="M497:N497"/>
    <mergeCell ref="M499:N499"/>
    <mergeCell ref="M496:N496"/>
    <mergeCell ref="M502:N502"/>
    <mergeCell ref="M501:N501"/>
    <mergeCell ref="M505:N505"/>
    <mergeCell ref="M507:N507"/>
    <mergeCell ref="M509:N509"/>
    <mergeCell ref="M512:N512"/>
    <mergeCell ref="M511:N511"/>
    <mergeCell ref="M517:N517"/>
    <mergeCell ref="M516:N516"/>
    <mergeCell ref="M515:N515"/>
    <mergeCell ref="M434:N434"/>
    <mergeCell ref="M436:N436"/>
    <mergeCell ref="M442:N442"/>
    <mergeCell ref="M452:N452"/>
    <mergeCell ref="M454:N454"/>
    <mergeCell ref="M456:N456"/>
    <mergeCell ref="M460:N460"/>
    <mergeCell ref="M459:N459"/>
    <mergeCell ref="M463:N463"/>
    <mergeCell ref="M458:N458"/>
    <mergeCell ref="G471:H471"/>
    <mergeCell ref="K471:L471"/>
    <mergeCell ref="M467:N467"/>
    <mergeCell ref="M466:N466"/>
    <mergeCell ref="M465:N465"/>
    <mergeCell ref="M475:N475"/>
    <mergeCell ref="M483:N483"/>
    <mergeCell ref="M474:N474"/>
    <mergeCell ref="M473:N473"/>
    <mergeCell ref="M451:N451"/>
    <mergeCell ref="M450:N450"/>
    <mergeCell ref="K513:L513"/>
    <mergeCell ref="F513:H513"/>
    <mergeCell ref="E512:H512"/>
    <mergeCell ref="K512:L512"/>
    <mergeCell ref="K514:L514"/>
    <mergeCell ref="F514:H514"/>
    <mergeCell ref="D496:H496"/>
    <mergeCell ref="M403:N403"/>
    <mergeCell ref="M405:N405"/>
    <mergeCell ref="M407:N407"/>
    <mergeCell ref="M402:N402"/>
    <mergeCell ref="M401:N401"/>
    <mergeCell ref="M411:N411"/>
    <mergeCell ref="M410:N410"/>
    <mergeCell ref="M409:N409"/>
    <mergeCell ref="M420:N420"/>
    <mergeCell ref="M419:N419"/>
    <mergeCell ref="M423:N423"/>
    <mergeCell ref="M422:N422"/>
    <mergeCell ref="M418:N418"/>
    <mergeCell ref="M400:N400"/>
    <mergeCell ref="M428:N428"/>
    <mergeCell ref="M432:N432"/>
    <mergeCell ref="M430:N430"/>
    <mergeCell ref="M427:N427"/>
    <mergeCell ref="M426:N426"/>
    <mergeCell ref="M425:N425"/>
    <mergeCell ref="M368:N368"/>
    <mergeCell ref="M367:N367"/>
    <mergeCell ref="M366:N366"/>
    <mergeCell ref="M372:N372"/>
    <mergeCell ref="M371:N371"/>
    <mergeCell ref="M370:N370"/>
    <mergeCell ref="M357:N357"/>
    <mergeCell ref="M377:N377"/>
    <mergeCell ref="M379:N379"/>
    <mergeCell ref="M381:N381"/>
    <mergeCell ref="M384:N384"/>
    <mergeCell ref="M386:N386"/>
    <mergeCell ref="M388:N388"/>
    <mergeCell ref="M398:N398"/>
    <mergeCell ref="M396:N396"/>
    <mergeCell ref="M394:N394"/>
    <mergeCell ref="M395:N395"/>
    <mergeCell ref="M383:N383"/>
    <mergeCell ref="M376:N376"/>
    <mergeCell ref="M375:N375"/>
    <mergeCell ref="M374:N374"/>
    <mergeCell ref="M346:N346"/>
    <mergeCell ref="M342:N342"/>
    <mergeCell ref="M351:N351"/>
    <mergeCell ref="M350:N350"/>
    <mergeCell ref="M349:N349"/>
    <mergeCell ref="M355:N355"/>
    <mergeCell ref="M354:N354"/>
    <mergeCell ref="M353:N353"/>
    <mergeCell ref="M307:N307"/>
    <mergeCell ref="M306:N306"/>
    <mergeCell ref="M305:N305"/>
    <mergeCell ref="M360:N360"/>
    <mergeCell ref="M359:N359"/>
    <mergeCell ref="M358:N358"/>
    <mergeCell ref="M364:N364"/>
    <mergeCell ref="M363:N363"/>
    <mergeCell ref="M362:N362"/>
    <mergeCell ref="M313:N313"/>
    <mergeCell ref="M316:N316"/>
    <mergeCell ref="M312:N312"/>
    <mergeCell ref="M319:N319"/>
    <mergeCell ref="M322:N322"/>
    <mergeCell ref="M324:N324"/>
    <mergeCell ref="M321:N321"/>
    <mergeCell ref="M327:N327"/>
    <mergeCell ref="M329:N329"/>
    <mergeCell ref="M326:N326"/>
    <mergeCell ref="M332:N332"/>
    <mergeCell ref="M334:N334"/>
    <mergeCell ref="M337:N337"/>
    <mergeCell ref="M331:N331"/>
    <mergeCell ref="M340:N340"/>
    <mergeCell ref="M339:N339"/>
    <mergeCell ref="M344:N344"/>
    <mergeCell ref="M343:N343"/>
    <mergeCell ref="M282:N282"/>
    <mergeCell ref="M284:N284"/>
    <mergeCell ref="M286:N286"/>
    <mergeCell ref="M288:N288"/>
    <mergeCell ref="M290:N290"/>
    <mergeCell ref="M281:N281"/>
    <mergeCell ref="M280:N280"/>
    <mergeCell ref="M295:N295"/>
    <mergeCell ref="M294:N294"/>
    <mergeCell ref="M293:N293"/>
    <mergeCell ref="M299:N299"/>
    <mergeCell ref="M301:N301"/>
    <mergeCell ref="M303:N303"/>
    <mergeCell ref="M298:N298"/>
    <mergeCell ref="M297:N297"/>
    <mergeCell ref="M279:N279"/>
    <mergeCell ref="M308:N308"/>
    <mergeCell ref="M256:N256"/>
    <mergeCell ref="M255:N255"/>
    <mergeCell ref="M254:N254"/>
    <mergeCell ref="M260:N260"/>
    <mergeCell ref="M259:N259"/>
    <mergeCell ref="M258:N258"/>
    <mergeCell ref="M238:N238"/>
    <mergeCell ref="M266:N266"/>
    <mergeCell ref="M268:N268"/>
    <mergeCell ref="M265:N265"/>
    <mergeCell ref="M271:N271"/>
    <mergeCell ref="M275:N275"/>
    <mergeCell ref="M274:N274"/>
    <mergeCell ref="M273:N273"/>
    <mergeCell ref="M270:N270"/>
    <mergeCell ref="M264:N264"/>
    <mergeCell ref="M263:N263"/>
    <mergeCell ref="M241:N241"/>
    <mergeCell ref="M240:N240"/>
    <mergeCell ref="M244:N244"/>
    <mergeCell ref="M247:N247"/>
    <mergeCell ref="M249:N249"/>
    <mergeCell ref="M252:N252"/>
    <mergeCell ref="M251:N251"/>
    <mergeCell ref="M239:N239"/>
    <mergeCell ref="G245:H245"/>
    <mergeCell ref="G246:H246"/>
    <mergeCell ref="K245:L245"/>
    <mergeCell ref="K246:L246"/>
    <mergeCell ref="M245:N245"/>
    <mergeCell ref="M208:N208"/>
    <mergeCell ref="M210:N210"/>
    <mergeCell ref="M213:N213"/>
    <mergeCell ref="D244:H244"/>
    <mergeCell ref="K244:L244"/>
    <mergeCell ref="E247:H247"/>
    <mergeCell ref="K247:L247"/>
    <mergeCell ref="K236:L236"/>
    <mergeCell ref="F236:H236"/>
    <mergeCell ref="C233:H233"/>
    <mergeCell ref="K233:L233"/>
    <mergeCell ref="K243:L243"/>
    <mergeCell ref="F243:H243"/>
    <mergeCell ref="E241:H241"/>
    <mergeCell ref="K241:L241"/>
    <mergeCell ref="E235:H235"/>
    <mergeCell ref="K235:L235"/>
    <mergeCell ref="C239:H239"/>
    <mergeCell ref="K239:L239"/>
    <mergeCell ref="D240:H240"/>
    <mergeCell ref="K240:L240"/>
    <mergeCell ref="D234:H234"/>
    <mergeCell ref="K234:L234"/>
    <mergeCell ref="K242:L242"/>
    <mergeCell ref="F242:H242"/>
    <mergeCell ref="K237:L237"/>
    <mergeCell ref="F237:H237"/>
    <mergeCell ref="M198:N198"/>
    <mergeCell ref="M216:N216"/>
    <mergeCell ref="M227:N227"/>
    <mergeCell ref="M229:N229"/>
    <mergeCell ref="M224:N224"/>
    <mergeCell ref="M231:N231"/>
    <mergeCell ref="M223:N223"/>
    <mergeCell ref="M222:N222"/>
    <mergeCell ref="M212:N212"/>
    <mergeCell ref="M197:N197"/>
    <mergeCell ref="M235:N235"/>
    <mergeCell ref="M234:N234"/>
    <mergeCell ref="M233:N233"/>
    <mergeCell ref="M196:N196"/>
    <mergeCell ref="M179:N179"/>
    <mergeCell ref="M171:N171"/>
    <mergeCell ref="M170:N170"/>
    <mergeCell ref="M188:N188"/>
    <mergeCell ref="M161:N161"/>
    <mergeCell ref="M140:N140"/>
    <mergeCell ref="M158:N158"/>
    <mergeCell ref="M134:N134"/>
    <mergeCell ref="M139:N139"/>
    <mergeCell ref="M61:N61"/>
    <mergeCell ref="M87:N87"/>
    <mergeCell ref="M86:N86"/>
    <mergeCell ref="M60:N60"/>
    <mergeCell ref="M199:N199"/>
    <mergeCell ref="M201:N201"/>
    <mergeCell ref="M203:N203"/>
    <mergeCell ref="M206:N206"/>
    <mergeCell ref="M123:N123"/>
    <mergeCell ref="M125:N125"/>
    <mergeCell ref="M127:N127"/>
    <mergeCell ref="M129:N129"/>
    <mergeCell ref="M104:N104"/>
    <mergeCell ref="M132:N132"/>
    <mergeCell ref="M131:N131"/>
    <mergeCell ref="M135:N135"/>
    <mergeCell ref="M137:N137"/>
    <mergeCell ref="M141:N141"/>
    <mergeCell ref="M144:N144"/>
    <mergeCell ref="M147:N147"/>
    <mergeCell ref="M151:N151"/>
    <mergeCell ref="M150:N150"/>
    <mergeCell ref="M159:N159"/>
    <mergeCell ref="M163:N163"/>
    <mergeCell ref="M162:N162"/>
    <mergeCell ref="M84:N84"/>
    <mergeCell ref="M62:N62"/>
    <mergeCell ref="M91:N91"/>
    <mergeCell ref="M94:N94"/>
    <mergeCell ref="M97:N97"/>
    <mergeCell ref="M100:N100"/>
    <mergeCell ref="M102:N102"/>
    <mergeCell ref="M90:N90"/>
    <mergeCell ref="M89:N89"/>
    <mergeCell ref="M105:N105"/>
    <mergeCell ref="M110:N110"/>
    <mergeCell ref="M114:N114"/>
    <mergeCell ref="M118:N118"/>
    <mergeCell ref="G121:H121"/>
    <mergeCell ref="G122:H122"/>
    <mergeCell ref="K121:L121"/>
    <mergeCell ref="K122:L122"/>
    <mergeCell ref="M121:N121"/>
    <mergeCell ref="M44:N44"/>
    <mergeCell ref="K112:L112"/>
    <mergeCell ref="F112:H112"/>
    <mergeCell ref="K113:L113"/>
    <mergeCell ref="F113:H113"/>
    <mergeCell ref="K117:L117"/>
    <mergeCell ref="F117:H117"/>
    <mergeCell ref="E118:H118"/>
    <mergeCell ref="K118:L118"/>
    <mergeCell ref="E110:H110"/>
    <mergeCell ref="K110:L110"/>
    <mergeCell ref="K111:L111"/>
    <mergeCell ref="F111:H111"/>
    <mergeCell ref="K120:L120"/>
    <mergeCell ref="F120:H120"/>
    <mergeCell ref="K115:L115"/>
    <mergeCell ref="M43:N43"/>
    <mergeCell ref="M42:N42"/>
    <mergeCell ref="M48:N48"/>
    <mergeCell ref="M47:N47"/>
    <mergeCell ref="M46:N46"/>
    <mergeCell ref="M52:N52"/>
    <mergeCell ref="M51:N51"/>
    <mergeCell ref="M50:N50"/>
    <mergeCell ref="M33:N33"/>
    <mergeCell ref="M63:N63"/>
    <mergeCell ref="M67:N67"/>
    <mergeCell ref="M70:N70"/>
    <mergeCell ref="M72:N72"/>
    <mergeCell ref="M75:N75"/>
    <mergeCell ref="M77:N77"/>
    <mergeCell ref="M82:N82"/>
    <mergeCell ref="M17:N17"/>
    <mergeCell ref="M19:N19"/>
    <mergeCell ref="M21:N21"/>
    <mergeCell ref="M24:N24"/>
    <mergeCell ref="M26:N26"/>
    <mergeCell ref="M16:N16"/>
    <mergeCell ref="M15:N15"/>
    <mergeCell ref="M31:N31"/>
    <mergeCell ref="M30:N30"/>
    <mergeCell ref="M14:N14"/>
    <mergeCell ref="M29:N29"/>
    <mergeCell ref="M36:N36"/>
    <mergeCell ref="M35:N35"/>
    <mergeCell ref="M34:N34"/>
    <mergeCell ref="M40:N40"/>
    <mergeCell ref="M39:N39"/>
    <mergeCell ref="M38:N38"/>
    <mergeCell ref="M567:N567"/>
    <mergeCell ref="M587:N587"/>
    <mergeCell ref="K589:L589"/>
    <mergeCell ref="M589:N589"/>
    <mergeCell ref="G6:Q6"/>
    <mergeCell ref="G8:Q8"/>
    <mergeCell ref="K9:Q9"/>
    <mergeCell ref="G10:Q10"/>
    <mergeCell ref="F446:H446"/>
    <mergeCell ref="K446:L446"/>
    <mergeCell ref="F447:H447"/>
    <mergeCell ref="K447:L447"/>
    <mergeCell ref="F448:H448"/>
    <mergeCell ref="K448:L448"/>
    <mergeCell ref="K575:L575"/>
    <mergeCell ref="F575:H575"/>
    <mergeCell ref="K577:L577"/>
    <mergeCell ref="F577:H577"/>
    <mergeCell ref="K578:L578"/>
    <mergeCell ref="F578:H578"/>
    <mergeCell ref="B590:G590"/>
    <mergeCell ref="K588:L588"/>
    <mergeCell ref="B588:J588"/>
    <mergeCell ref="K580:L580"/>
    <mergeCell ref="F580:H580"/>
    <mergeCell ref="K581:L581"/>
    <mergeCell ref="F581:H581"/>
    <mergeCell ref="K585:L585"/>
    <mergeCell ref="F585:H585"/>
    <mergeCell ref="K582:L582"/>
    <mergeCell ref="F582:H582"/>
    <mergeCell ref="B583:H583"/>
    <mergeCell ref="K583:L583"/>
    <mergeCell ref="E584:H584"/>
    <mergeCell ref="K584:L584"/>
    <mergeCell ref="K586:L586"/>
    <mergeCell ref="F586:H586"/>
    <mergeCell ref="E579:H579"/>
    <mergeCell ref="K579:L579"/>
    <mergeCell ref="K576:L576"/>
    <mergeCell ref="F576:H576"/>
    <mergeCell ref="K571:L571"/>
    <mergeCell ref="F571:H571"/>
    <mergeCell ref="K572:L572"/>
    <mergeCell ref="F572:H572"/>
    <mergeCell ref="E573:H573"/>
    <mergeCell ref="K573:L573"/>
    <mergeCell ref="K574:L574"/>
    <mergeCell ref="F574:H574"/>
    <mergeCell ref="E569:H569"/>
    <mergeCell ref="K569:L569"/>
    <mergeCell ref="D564:H564"/>
    <mergeCell ref="K564:L564"/>
    <mergeCell ref="B568:H568"/>
    <mergeCell ref="K568:L568"/>
    <mergeCell ref="K570:L570"/>
    <mergeCell ref="F570:H570"/>
    <mergeCell ref="K566:L566"/>
    <mergeCell ref="F566:H566"/>
    <mergeCell ref="D559:H559"/>
    <mergeCell ref="K559:L559"/>
    <mergeCell ref="K561:L561"/>
    <mergeCell ref="F561:H561"/>
    <mergeCell ref="E562:H562"/>
    <mergeCell ref="K562:L562"/>
    <mergeCell ref="K563:L563"/>
    <mergeCell ref="F563:H563"/>
    <mergeCell ref="B557:H557"/>
    <mergeCell ref="K557:L557"/>
    <mergeCell ref="C558:H558"/>
    <mergeCell ref="K558:L558"/>
    <mergeCell ref="E560:H560"/>
    <mergeCell ref="K560:L560"/>
    <mergeCell ref="E565:H565"/>
    <mergeCell ref="K565:L565"/>
    <mergeCell ref="G567:H567"/>
    <mergeCell ref="K567:L567"/>
    <mergeCell ref="E555:H555"/>
    <mergeCell ref="K555:L555"/>
    <mergeCell ref="D554:H554"/>
    <mergeCell ref="K554:L554"/>
    <mergeCell ref="K556:L556"/>
    <mergeCell ref="F556:H556"/>
    <mergeCell ref="D551:H551"/>
    <mergeCell ref="K551:L551"/>
    <mergeCell ref="E552:H552"/>
    <mergeCell ref="K552:L552"/>
    <mergeCell ref="K553:L553"/>
    <mergeCell ref="F553:H553"/>
    <mergeCell ref="C550:H550"/>
    <mergeCell ref="K550:L550"/>
    <mergeCell ref="D546:H546"/>
    <mergeCell ref="K546:L546"/>
    <mergeCell ref="E547:H547"/>
    <mergeCell ref="K547:L547"/>
    <mergeCell ref="K548:L548"/>
    <mergeCell ref="F548:H548"/>
    <mergeCell ref="B549:H549"/>
    <mergeCell ref="K549:L549"/>
    <mergeCell ref="E543:H543"/>
    <mergeCell ref="K543:L543"/>
    <mergeCell ref="C545:H545"/>
    <mergeCell ref="K545:L545"/>
    <mergeCell ref="K544:L544"/>
    <mergeCell ref="F544:H544"/>
    <mergeCell ref="E541:H541"/>
    <mergeCell ref="K541:L541"/>
    <mergeCell ref="K542:L542"/>
    <mergeCell ref="F542:H542"/>
    <mergeCell ref="C539:H539"/>
    <mergeCell ref="K539:L539"/>
    <mergeCell ref="D540:H540"/>
    <mergeCell ref="K540:L540"/>
    <mergeCell ref="E537:H537"/>
    <mergeCell ref="K537:L537"/>
    <mergeCell ref="K538:L538"/>
    <mergeCell ref="F538:H538"/>
    <mergeCell ref="E535:H535"/>
    <mergeCell ref="K535:L535"/>
    <mergeCell ref="K536:L536"/>
    <mergeCell ref="F536:H536"/>
    <mergeCell ref="E532:H532"/>
    <mergeCell ref="K532:L532"/>
    <mergeCell ref="K534:L534"/>
    <mergeCell ref="F534:H534"/>
    <mergeCell ref="C530:H530"/>
    <mergeCell ref="K530:L530"/>
    <mergeCell ref="D531:H531"/>
    <mergeCell ref="K531:L531"/>
    <mergeCell ref="K533:L533"/>
    <mergeCell ref="F533:H533"/>
    <mergeCell ref="E528:H528"/>
    <mergeCell ref="K528:L528"/>
    <mergeCell ref="D521:H521"/>
    <mergeCell ref="K521:L521"/>
    <mergeCell ref="K529:L529"/>
    <mergeCell ref="F529:H529"/>
    <mergeCell ref="C526:H526"/>
    <mergeCell ref="K526:L526"/>
    <mergeCell ref="D527:H527"/>
    <mergeCell ref="K527:L527"/>
    <mergeCell ref="B519:H519"/>
    <mergeCell ref="K519:L519"/>
    <mergeCell ref="C520:H520"/>
    <mergeCell ref="K520:L520"/>
    <mergeCell ref="E524:H524"/>
    <mergeCell ref="K524:L524"/>
    <mergeCell ref="K525:L525"/>
    <mergeCell ref="F525:H525"/>
    <mergeCell ref="E522:H522"/>
    <mergeCell ref="K522:L522"/>
    <mergeCell ref="K523:L523"/>
    <mergeCell ref="F523:H523"/>
    <mergeCell ref="E517:H517"/>
    <mergeCell ref="K517:L517"/>
    <mergeCell ref="K518:L518"/>
    <mergeCell ref="F518:H518"/>
    <mergeCell ref="C515:H515"/>
    <mergeCell ref="K515:L515"/>
    <mergeCell ref="D516:H516"/>
    <mergeCell ref="K516:L516"/>
    <mergeCell ref="K496:L496"/>
    <mergeCell ref="K503:L503"/>
    <mergeCell ref="F503:H503"/>
    <mergeCell ref="K498:L498"/>
    <mergeCell ref="F498:H498"/>
    <mergeCell ref="D511:H511"/>
    <mergeCell ref="K511:L511"/>
    <mergeCell ref="K510:L510"/>
    <mergeCell ref="F510:H510"/>
    <mergeCell ref="K508:L508"/>
    <mergeCell ref="F508:H508"/>
    <mergeCell ref="D501:H501"/>
    <mergeCell ref="K501:L501"/>
    <mergeCell ref="E502:H502"/>
    <mergeCell ref="K502:L502"/>
    <mergeCell ref="K506:L506"/>
    <mergeCell ref="F506:H506"/>
    <mergeCell ref="E507:H507"/>
    <mergeCell ref="K507:L507"/>
    <mergeCell ref="E499:H499"/>
    <mergeCell ref="K499:L499"/>
    <mergeCell ref="K500:L500"/>
    <mergeCell ref="F500:H500"/>
    <mergeCell ref="E509:H509"/>
    <mergeCell ref="K509:L509"/>
    <mergeCell ref="D504:H504"/>
    <mergeCell ref="K504:L504"/>
    <mergeCell ref="E505:H505"/>
    <mergeCell ref="K505:L505"/>
    <mergeCell ref="E497:H497"/>
    <mergeCell ref="K497:L497"/>
    <mergeCell ref="K495:L495"/>
    <mergeCell ref="F495:H495"/>
    <mergeCell ref="E490:H490"/>
    <mergeCell ref="K490:L490"/>
    <mergeCell ref="K485:L485"/>
    <mergeCell ref="F485:H485"/>
    <mergeCell ref="K480:L480"/>
    <mergeCell ref="F480:H480"/>
    <mergeCell ref="E492:H492"/>
    <mergeCell ref="K492:L492"/>
    <mergeCell ref="K493:L493"/>
    <mergeCell ref="F493:H493"/>
    <mergeCell ref="E494:H494"/>
    <mergeCell ref="K494:L494"/>
    <mergeCell ref="K491:L491"/>
    <mergeCell ref="F491:H491"/>
    <mergeCell ref="B487:H487"/>
    <mergeCell ref="K487:L487"/>
    <mergeCell ref="C488:H488"/>
    <mergeCell ref="K488:L488"/>
    <mergeCell ref="D489:H489"/>
    <mergeCell ref="K489:L489"/>
    <mergeCell ref="E483:H483"/>
    <mergeCell ref="K483:L483"/>
    <mergeCell ref="K484:L484"/>
    <mergeCell ref="F484:H484"/>
    <mergeCell ref="K481:L481"/>
    <mergeCell ref="F481:H481"/>
    <mergeCell ref="K482:L482"/>
    <mergeCell ref="F482:H482"/>
    <mergeCell ref="K486:L486"/>
    <mergeCell ref="F486:H486"/>
    <mergeCell ref="K476:L476"/>
    <mergeCell ref="F476:H476"/>
    <mergeCell ref="K477:L477"/>
    <mergeCell ref="F477:H477"/>
    <mergeCell ref="K479:L479"/>
    <mergeCell ref="F479:H479"/>
    <mergeCell ref="D474:H474"/>
    <mergeCell ref="K474:L474"/>
    <mergeCell ref="E475:H475"/>
    <mergeCell ref="K475:L475"/>
    <mergeCell ref="K464:L464"/>
    <mergeCell ref="F464:H464"/>
    <mergeCell ref="C465:H465"/>
    <mergeCell ref="K465:L465"/>
    <mergeCell ref="K469:L469"/>
    <mergeCell ref="F469:H469"/>
    <mergeCell ref="D466:H466"/>
    <mergeCell ref="K466:L466"/>
    <mergeCell ref="C473:H473"/>
    <mergeCell ref="K473:L473"/>
    <mergeCell ref="E467:H467"/>
    <mergeCell ref="K467:L467"/>
    <mergeCell ref="K468:L468"/>
    <mergeCell ref="F468:H468"/>
    <mergeCell ref="K472:L472"/>
    <mergeCell ref="F472:H472"/>
    <mergeCell ref="K470:L470"/>
    <mergeCell ref="F470:H470"/>
    <mergeCell ref="K478:L478"/>
    <mergeCell ref="F478:H478"/>
    <mergeCell ref="D451:H451"/>
    <mergeCell ref="K451:L451"/>
    <mergeCell ref="D459:H459"/>
    <mergeCell ref="K459:L459"/>
    <mergeCell ref="C450:H450"/>
    <mergeCell ref="K450:L450"/>
    <mergeCell ref="K457:L457"/>
    <mergeCell ref="F457:H457"/>
    <mergeCell ref="E452:H452"/>
    <mergeCell ref="K452:L452"/>
    <mergeCell ref="K461:L461"/>
    <mergeCell ref="F461:H461"/>
    <mergeCell ref="D462:H462"/>
    <mergeCell ref="K462:L462"/>
    <mergeCell ref="E463:H463"/>
    <mergeCell ref="K463:L463"/>
    <mergeCell ref="E460:H460"/>
    <mergeCell ref="K460:L460"/>
    <mergeCell ref="K455:L455"/>
    <mergeCell ref="F455:H455"/>
    <mergeCell ref="E456:H456"/>
    <mergeCell ref="K456:L456"/>
    <mergeCell ref="K453:L453"/>
    <mergeCell ref="F453:H453"/>
    <mergeCell ref="E454:H454"/>
    <mergeCell ref="K454:L454"/>
    <mergeCell ref="C458:H458"/>
    <mergeCell ref="K458:L458"/>
    <mergeCell ref="E442:H442"/>
    <mergeCell ref="K442:L442"/>
    <mergeCell ref="K449:L449"/>
    <mergeCell ref="F449:H449"/>
    <mergeCell ref="K440:L440"/>
    <mergeCell ref="F440:H440"/>
    <mergeCell ref="K441:L441"/>
    <mergeCell ref="F441:H441"/>
    <mergeCell ref="K431:L431"/>
    <mergeCell ref="F431:H431"/>
    <mergeCell ref="E432:H432"/>
    <mergeCell ref="K432:L432"/>
    <mergeCell ref="E436:H436"/>
    <mergeCell ref="K436:L436"/>
    <mergeCell ref="K433:L433"/>
    <mergeCell ref="F433:H433"/>
    <mergeCell ref="K439:L439"/>
    <mergeCell ref="F439:H439"/>
    <mergeCell ref="E434:H434"/>
    <mergeCell ref="K434:L434"/>
    <mergeCell ref="K435:L435"/>
    <mergeCell ref="F435:H435"/>
    <mergeCell ref="K438:L438"/>
    <mergeCell ref="F438:H438"/>
    <mergeCell ref="K437:L437"/>
    <mergeCell ref="F437:H437"/>
    <mergeCell ref="F443:H443"/>
    <mergeCell ref="K443:L443"/>
    <mergeCell ref="F444:H444"/>
    <mergeCell ref="K444:L444"/>
    <mergeCell ref="F445:H445"/>
    <mergeCell ref="K445:L445"/>
    <mergeCell ref="C426:H426"/>
    <mergeCell ref="K426:L426"/>
    <mergeCell ref="K416:L416"/>
    <mergeCell ref="F416:H416"/>
    <mergeCell ref="C418:H418"/>
    <mergeCell ref="K418:L418"/>
    <mergeCell ref="E428:H428"/>
    <mergeCell ref="K428:L428"/>
    <mergeCell ref="K429:L429"/>
    <mergeCell ref="F429:H429"/>
    <mergeCell ref="E430:H430"/>
    <mergeCell ref="K430:L430"/>
    <mergeCell ref="D427:H427"/>
    <mergeCell ref="K427:L427"/>
    <mergeCell ref="B425:H425"/>
    <mergeCell ref="K425:L425"/>
    <mergeCell ref="K424:L424"/>
    <mergeCell ref="F424:H424"/>
    <mergeCell ref="K421:L421"/>
    <mergeCell ref="F421:H421"/>
    <mergeCell ref="D422:H422"/>
    <mergeCell ref="K422:L422"/>
    <mergeCell ref="E423:H423"/>
    <mergeCell ref="K423:L423"/>
    <mergeCell ref="D419:H419"/>
    <mergeCell ref="K419:L419"/>
    <mergeCell ref="E420:H420"/>
    <mergeCell ref="K420:L420"/>
    <mergeCell ref="K414:L414"/>
    <mergeCell ref="F414:H414"/>
    <mergeCell ref="K415:L415"/>
    <mergeCell ref="F415:H415"/>
    <mergeCell ref="K417:L417"/>
    <mergeCell ref="F417:H417"/>
    <mergeCell ref="K412:L412"/>
    <mergeCell ref="F412:H412"/>
    <mergeCell ref="K413:L413"/>
    <mergeCell ref="F413:H413"/>
    <mergeCell ref="E403:H403"/>
    <mergeCell ref="K403:L403"/>
    <mergeCell ref="K404:L404"/>
    <mergeCell ref="F404:H404"/>
    <mergeCell ref="K408:L408"/>
    <mergeCell ref="F408:H408"/>
    <mergeCell ref="E405:H405"/>
    <mergeCell ref="K405:L405"/>
    <mergeCell ref="E411:H411"/>
    <mergeCell ref="K411:L411"/>
    <mergeCell ref="K406:L406"/>
    <mergeCell ref="F406:H406"/>
    <mergeCell ref="E407:H407"/>
    <mergeCell ref="K407:L407"/>
    <mergeCell ref="D410:H410"/>
    <mergeCell ref="K410:L410"/>
    <mergeCell ref="C409:H409"/>
    <mergeCell ref="K409:L409"/>
    <mergeCell ref="B400:H400"/>
    <mergeCell ref="K400:L400"/>
    <mergeCell ref="C401:H401"/>
    <mergeCell ref="K401:L401"/>
    <mergeCell ref="D402:H402"/>
    <mergeCell ref="K402:L402"/>
    <mergeCell ref="K399:L399"/>
    <mergeCell ref="F399:H399"/>
    <mergeCell ref="D395:H395"/>
    <mergeCell ref="K395:L395"/>
    <mergeCell ref="E396:H396"/>
    <mergeCell ref="K396:L396"/>
    <mergeCell ref="K397:L397"/>
    <mergeCell ref="F397:H397"/>
    <mergeCell ref="E388:H388"/>
    <mergeCell ref="K388:L388"/>
    <mergeCell ref="K389:L389"/>
    <mergeCell ref="F389:H389"/>
    <mergeCell ref="C394:H394"/>
    <mergeCell ref="K394:L394"/>
    <mergeCell ref="K382:L382"/>
    <mergeCell ref="F382:H382"/>
    <mergeCell ref="E377:H377"/>
    <mergeCell ref="K377:L377"/>
    <mergeCell ref="K380:L380"/>
    <mergeCell ref="F380:H380"/>
    <mergeCell ref="C375:H375"/>
    <mergeCell ref="K375:L375"/>
    <mergeCell ref="D376:H376"/>
    <mergeCell ref="K376:L376"/>
    <mergeCell ref="E379:H379"/>
    <mergeCell ref="K379:L379"/>
    <mergeCell ref="K378:L378"/>
    <mergeCell ref="F378:H378"/>
    <mergeCell ref="D371:H371"/>
    <mergeCell ref="K371:L371"/>
    <mergeCell ref="E398:H398"/>
    <mergeCell ref="K398:L398"/>
    <mergeCell ref="D383:H383"/>
    <mergeCell ref="K383:L383"/>
    <mergeCell ref="K385:L385"/>
    <mergeCell ref="F385:H385"/>
    <mergeCell ref="E386:H386"/>
    <mergeCell ref="K386:L386"/>
    <mergeCell ref="K387:L387"/>
    <mergeCell ref="F387:H387"/>
    <mergeCell ref="E384:H384"/>
    <mergeCell ref="K384:L384"/>
    <mergeCell ref="K373:L373"/>
    <mergeCell ref="F373:H373"/>
    <mergeCell ref="B374:H374"/>
    <mergeCell ref="K374:L374"/>
    <mergeCell ref="E372:H372"/>
    <mergeCell ref="K372:L372"/>
    <mergeCell ref="D367:H367"/>
    <mergeCell ref="K367:L367"/>
    <mergeCell ref="E368:H368"/>
    <mergeCell ref="K368:L368"/>
    <mergeCell ref="K369:L369"/>
    <mergeCell ref="F369:H369"/>
    <mergeCell ref="C370:H370"/>
    <mergeCell ref="K370:L370"/>
    <mergeCell ref="K365:L365"/>
    <mergeCell ref="F365:H365"/>
    <mergeCell ref="E381:H381"/>
    <mergeCell ref="K381:L381"/>
    <mergeCell ref="C358:H358"/>
    <mergeCell ref="K358:L358"/>
    <mergeCell ref="D359:H359"/>
    <mergeCell ref="K359:L359"/>
    <mergeCell ref="D363:H363"/>
    <mergeCell ref="K363:L363"/>
    <mergeCell ref="E364:H364"/>
    <mergeCell ref="K364:L364"/>
    <mergeCell ref="B357:H357"/>
    <mergeCell ref="K357:L357"/>
    <mergeCell ref="C366:H366"/>
    <mergeCell ref="K366:L366"/>
    <mergeCell ref="K361:L361"/>
    <mergeCell ref="F361:H361"/>
    <mergeCell ref="C362:H362"/>
    <mergeCell ref="K362:L362"/>
    <mergeCell ref="K356:L356"/>
    <mergeCell ref="F356:H356"/>
    <mergeCell ref="E360:H360"/>
    <mergeCell ref="K360:L360"/>
    <mergeCell ref="D354:H354"/>
    <mergeCell ref="K354:L354"/>
    <mergeCell ref="E355:H355"/>
    <mergeCell ref="K355:L355"/>
    <mergeCell ref="C353:H353"/>
    <mergeCell ref="K353:L353"/>
    <mergeCell ref="E347:H347"/>
    <mergeCell ref="K347:L347"/>
    <mergeCell ref="C342:H342"/>
    <mergeCell ref="K342:L342"/>
    <mergeCell ref="D350:H350"/>
    <mergeCell ref="K350:L350"/>
    <mergeCell ref="E351:H351"/>
    <mergeCell ref="K351:L351"/>
    <mergeCell ref="K352:L352"/>
    <mergeCell ref="F352:H352"/>
    <mergeCell ref="C349:H349"/>
    <mergeCell ref="K349:L349"/>
    <mergeCell ref="K345:L345"/>
    <mergeCell ref="F345:H345"/>
    <mergeCell ref="D346:H346"/>
    <mergeCell ref="K346:L346"/>
    <mergeCell ref="D343:H343"/>
    <mergeCell ref="K343:L343"/>
    <mergeCell ref="E344:H344"/>
    <mergeCell ref="K344:L344"/>
    <mergeCell ref="K348:L348"/>
    <mergeCell ref="F348:H348"/>
    <mergeCell ref="K338:L338"/>
    <mergeCell ref="F338:H338"/>
    <mergeCell ref="D339:H339"/>
    <mergeCell ref="K339:L339"/>
    <mergeCell ref="K341:L341"/>
    <mergeCell ref="F341:H341"/>
    <mergeCell ref="K336:L336"/>
    <mergeCell ref="F336:H336"/>
    <mergeCell ref="E337:H337"/>
    <mergeCell ref="K337:L337"/>
    <mergeCell ref="E327:H327"/>
    <mergeCell ref="K327:L327"/>
    <mergeCell ref="K328:L328"/>
    <mergeCell ref="F328:H328"/>
    <mergeCell ref="E332:H332"/>
    <mergeCell ref="K332:L332"/>
    <mergeCell ref="E329:H329"/>
    <mergeCell ref="K329:L329"/>
    <mergeCell ref="K335:L335"/>
    <mergeCell ref="F335:H335"/>
    <mergeCell ref="K330:L330"/>
    <mergeCell ref="F330:H330"/>
    <mergeCell ref="D331:H331"/>
    <mergeCell ref="K331:L331"/>
    <mergeCell ref="E334:H334"/>
    <mergeCell ref="K334:L334"/>
    <mergeCell ref="K333:L333"/>
    <mergeCell ref="F333:H333"/>
    <mergeCell ref="E340:H340"/>
    <mergeCell ref="K340:L340"/>
    <mergeCell ref="E324:H324"/>
    <mergeCell ref="K324:L324"/>
    <mergeCell ref="E313:H313"/>
    <mergeCell ref="K313:L313"/>
    <mergeCell ref="D326:H326"/>
    <mergeCell ref="K326:L326"/>
    <mergeCell ref="K325:L325"/>
    <mergeCell ref="F325:H325"/>
    <mergeCell ref="K320:L320"/>
    <mergeCell ref="F320:H320"/>
    <mergeCell ref="D321:H321"/>
    <mergeCell ref="K321:L321"/>
    <mergeCell ref="E322:H322"/>
    <mergeCell ref="K322:L322"/>
    <mergeCell ref="K323:L323"/>
    <mergeCell ref="F323:H323"/>
    <mergeCell ref="K318:L318"/>
    <mergeCell ref="F318:H318"/>
    <mergeCell ref="D312:H312"/>
    <mergeCell ref="K312:L312"/>
    <mergeCell ref="E316:H316"/>
    <mergeCell ref="K316:L316"/>
    <mergeCell ref="K317:L317"/>
    <mergeCell ref="F317:H317"/>
    <mergeCell ref="E319:H319"/>
    <mergeCell ref="K319:L319"/>
    <mergeCell ref="K314:L314"/>
    <mergeCell ref="F314:H314"/>
    <mergeCell ref="K315:L315"/>
    <mergeCell ref="F315:H315"/>
    <mergeCell ref="E310:H310"/>
    <mergeCell ref="K310:L310"/>
    <mergeCell ref="K311:L311"/>
    <mergeCell ref="F311:H311"/>
    <mergeCell ref="E308:H308"/>
    <mergeCell ref="K308:L308"/>
    <mergeCell ref="K309:L309"/>
    <mergeCell ref="F309:H309"/>
    <mergeCell ref="E299:H299"/>
    <mergeCell ref="K299:L299"/>
    <mergeCell ref="K300:L300"/>
    <mergeCell ref="F300:H300"/>
    <mergeCell ref="K304:L304"/>
    <mergeCell ref="F304:H304"/>
    <mergeCell ref="E301:H301"/>
    <mergeCell ref="K301:L301"/>
    <mergeCell ref="D307:H307"/>
    <mergeCell ref="K307:L307"/>
    <mergeCell ref="K302:L302"/>
    <mergeCell ref="F302:H302"/>
    <mergeCell ref="E303:H303"/>
    <mergeCell ref="K303:L303"/>
    <mergeCell ref="C306:H306"/>
    <mergeCell ref="K306:L306"/>
    <mergeCell ref="B305:H305"/>
    <mergeCell ref="K305:L305"/>
    <mergeCell ref="D294:H294"/>
    <mergeCell ref="K294:L294"/>
    <mergeCell ref="K276:L276"/>
    <mergeCell ref="F276:H276"/>
    <mergeCell ref="K283:L283"/>
    <mergeCell ref="F283:H283"/>
    <mergeCell ref="K278:L278"/>
    <mergeCell ref="F278:H278"/>
    <mergeCell ref="K296:L296"/>
    <mergeCell ref="F296:H296"/>
    <mergeCell ref="C297:H297"/>
    <mergeCell ref="K297:L297"/>
    <mergeCell ref="D298:H298"/>
    <mergeCell ref="K298:L298"/>
    <mergeCell ref="E295:H295"/>
    <mergeCell ref="K295:L295"/>
    <mergeCell ref="E290:H290"/>
    <mergeCell ref="K290:L290"/>
    <mergeCell ref="K291:L291"/>
    <mergeCell ref="F291:H291"/>
    <mergeCell ref="K292:L292"/>
    <mergeCell ref="F292:H292"/>
    <mergeCell ref="C293:H293"/>
    <mergeCell ref="K293:L293"/>
    <mergeCell ref="E288:H288"/>
    <mergeCell ref="K288:L288"/>
    <mergeCell ref="D281:H281"/>
    <mergeCell ref="K281:L281"/>
    <mergeCell ref="E282:H282"/>
    <mergeCell ref="K282:L282"/>
    <mergeCell ref="E286:H286"/>
    <mergeCell ref="K286:L286"/>
    <mergeCell ref="K287:L287"/>
    <mergeCell ref="F287:H287"/>
    <mergeCell ref="B279:H279"/>
    <mergeCell ref="K279:L279"/>
    <mergeCell ref="C280:H280"/>
    <mergeCell ref="K280:L280"/>
    <mergeCell ref="K289:L289"/>
    <mergeCell ref="F289:H289"/>
    <mergeCell ref="E284:H284"/>
    <mergeCell ref="K284:L284"/>
    <mergeCell ref="K285:L285"/>
    <mergeCell ref="F285:H285"/>
    <mergeCell ref="D274:H274"/>
    <mergeCell ref="K274:L274"/>
    <mergeCell ref="E275:H275"/>
    <mergeCell ref="K275:L275"/>
    <mergeCell ref="K277:L277"/>
    <mergeCell ref="F277:H277"/>
    <mergeCell ref="K272:L272"/>
    <mergeCell ref="F272:H272"/>
    <mergeCell ref="C273:H273"/>
    <mergeCell ref="K273:L273"/>
    <mergeCell ref="B263:H263"/>
    <mergeCell ref="K263:L263"/>
    <mergeCell ref="C264:H264"/>
    <mergeCell ref="K264:L264"/>
    <mergeCell ref="E268:H268"/>
    <mergeCell ref="K268:L268"/>
    <mergeCell ref="D265:H265"/>
    <mergeCell ref="K265:L265"/>
    <mergeCell ref="E271:H271"/>
    <mergeCell ref="K271:L271"/>
    <mergeCell ref="E266:H266"/>
    <mergeCell ref="K266:L266"/>
    <mergeCell ref="K267:L267"/>
    <mergeCell ref="F267:H267"/>
    <mergeCell ref="D270:H270"/>
    <mergeCell ref="K270:L270"/>
    <mergeCell ref="K269:L269"/>
    <mergeCell ref="F269:H269"/>
    <mergeCell ref="K261:L261"/>
    <mergeCell ref="F261:H261"/>
    <mergeCell ref="K248:L248"/>
    <mergeCell ref="F248:H248"/>
    <mergeCell ref="D255:H255"/>
    <mergeCell ref="K255:L255"/>
    <mergeCell ref="K250:L250"/>
    <mergeCell ref="F250:H250"/>
    <mergeCell ref="K262:L262"/>
    <mergeCell ref="F262:H262"/>
    <mergeCell ref="C258:H258"/>
    <mergeCell ref="K258:L258"/>
    <mergeCell ref="D259:H259"/>
    <mergeCell ref="K259:L259"/>
    <mergeCell ref="E260:H260"/>
    <mergeCell ref="K260:L260"/>
    <mergeCell ref="C254:H254"/>
    <mergeCell ref="K254:L254"/>
    <mergeCell ref="E256:H256"/>
    <mergeCell ref="K256:L256"/>
    <mergeCell ref="K257:L257"/>
    <mergeCell ref="F257:H257"/>
    <mergeCell ref="E249:H249"/>
    <mergeCell ref="K249:L249"/>
    <mergeCell ref="G251:H251"/>
    <mergeCell ref="G252:H252"/>
    <mergeCell ref="G253:H253"/>
    <mergeCell ref="K251:L251"/>
    <mergeCell ref="K252:L252"/>
    <mergeCell ref="K253:L253"/>
    <mergeCell ref="B238:H238"/>
    <mergeCell ref="K238:L238"/>
    <mergeCell ref="E231:H231"/>
    <mergeCell ref="K231:L231"/>
    <mergeCell ref="K232:L232"/>
    <mergeCell ref="F232:H232"/>
    <mergeCell ref="D223:H223"/>
    <mergeCell ref="K223:L223"/>
    <mergeCell ref="E224:H224"/>
    <mergeCell ref="K224:L224"/>
    <mergeCell ref="E227:H227"/>
    <mergeCell ref="K227:L227"/>
    <mergeCell ref="K230:L230"/>
    <mergeCell ref="F230:H230"/>
    <mergeCell ref="K225:L225"/>
    <mergeCell ref="F225:H225"/>
    <mergeCell ref="K226:L226"/>
    <mergeCell ref="F226:H226"/>
    <mergeCell ref="E229:H229"/>
    <mergeCell ref="K229:L229"/>
    <mergeCell ref="K228:L228"/>
    <mergeCell ref="F228:H228"/>
    <mergeCell ref="K218:L218"/>
    <mergeCell ref="F218:H218"/>
    <mergeCell ref="K200:L200"/>
    <mergeCell ref="F200:H200"/>
    <mergeCell ref="K207:L207"/>
    <mergeCell ref="F207:H207"/>
    <mergeCell ref="K202:L202"/>
    <mergeCell ref="F202:H202"/>
    <mergeCell ref="K220:L220"/>
    <mergeCell ref="F220:H220"/>
    <mergeCell ref="K221:L221"/>
    <mergeCell ref="F221:H221"/>
    <mergeCell ref="C222:H222"/>
    <mergeCell ref="K222:L222"/>
    <mergeCell ref="K219:L219"/>
    <mergeCell ref="F219:H219"/>
    <mergeCell ref="K214:L214"/>
    <mergeCell ref="F214:H214"/>
    <mergeCell ref="K215:L215"/>
    <mergeCell ref="F215:H215"/>
    <mergeCell ref="E216:H216"/>
    <mergeCell ref="K216:L216"/>
    <mergeCell ref="K217:L217"/>
    <mergeCell ref="F217:H217"/>
    <mergeCell ref="D212:H212"/>
    <mergeCell ref="K212:L212"/>
    <mergeCell ref="K205:L205"/>
    <mergeCell ref="F205:H205"/>
    <mergeCell ref="E206:H206"/>
    <mergeCell ref="K206:L206"/>
    <mergeCell ref="E210:H210"/>
    <mergeCell ref="K210:L210"/>
    <mergeCell ref="K211:L211"/>
    <mergeCell ref="F211:H211"/>
    <mergeCell ref="E203:H203"/>
    <mergeCell ref="K203:L203"/>
    <mergeCell ref="K204:L204"/>
    <mergeCell ref="F204:H204"/>
    <mergeCell ref="E213:H213"/>
    <mergeCell ref="K213:L213"/>
    <mergeCell ref="E208:H208"/>
    <mergeCell ref="K208:L208"/>
    <mergeCell ref="K209:L209"/>
    <mergeCell ref="F209:H209"/>
    <mergeCell ref="D198:H198"/>
    <mergeCell ref="K198:L198"/>
    <mergeCell ref="E199:H199"/>
    <mergeCell ref="K199:L199"/>
    <mergeCell ref="E201:H201"/>
    <mergeCell ref="K201:L201"/>
    <mergeCell ref="B196:H196"/>
    <mergeCell ref="K196:L196"/>
    <mergeCell ref="C197:H197"/>
    <mergeCell ref="K197:L197"/>
    <mergeCell ref="K187:L187"/>
    <mergeCell ref="F187:H187"/>
    <mergeCell ref="E188:H188"/>
    <mergeCell ref="K188:L188"/>
    <mergeCell ref="K192:L192"/>
    <mergeCell ref="F192:H192"/>
    <mergeCell ref="K189:L189"/>
    <mergeCell ref="F189:H189"/>
    <mergeCell ref="K195:L195"/>
    <mergeCell ref="F195:H195"/>
    <mergeCell ref="K190:L190"/>
    <mergeCell ref="F190:H190"/>
    <mergeCell ref="K191:L191"/>
    <mergeCell ref="F191:H191"/>
    <mergeCell ref="K194:L194"/>
    <mergeCell ref="F194:H194"/>
    <mergeCell ref="K193:L193"/>
    <mergeCell ref="F193:H193"/>
    <mergeCell ref="K182:L182"/>
    <mergeCell ref="F182:H182"/>
    <mergeCell ref="K164:L164"/>
    <mergeCell ref="F164:H164"/>
    <mergeCell ref="E171:H171"/>
    <mergeCell ref="K171:L171"/>
    <mergeCell ref="K166:L166"/>
    <mergeCell ref="F166:H166"/>
    <mergeCell ref="K184:L184"/>
    <mergeCell ref="F184:H184"/>
    <mergeCell ref="K185:L185"/>
    <mergeCell ref="F185:H185"/>
    <mergeCell ref="K186:L186"/>
    <mergeCell ref="F186:H186"/>
    <mergeCell ref="K183:L183"/>
    <mergeCell ref="F183:H183"/>
    <mergeCell ref="K178:L178"/>
    <mergeCell ref="F178:H178"/>
    <mergeCell ref="E179:H179"/>
    <mergeCell ref="K179:L179"/>
    <mergeCell ref="K180:L180"/>
    <mergeCell ref="F180:H180"/>
    <mergeCell ref="K181:L181"/>
    <mergeCell ref="F181:H181"/>
    <mergeCell ref="K176:L176"/>
    <mergeCell ref="F176:H176"/>
    <mergeCell ref="K169:L169"/>
    <mergeCell ref="F169:H169"/>
    <mergeCell ref="D170:H170"/>
    <mergeCell ref="K170:L170"/>
    <mergeCell ref="K174:L174"/>
    <mergeCell ref="F174:H174"/>
    <mergeCell ref="K175:L175"/>
    <mergeCell ref="F175:H175"/>
    <mergeCell ref="K167:L167"/>
    <mergeCell ref="F167:H167"/>
    <mergeCell ref="K168:L168"/>
    <mergeCell ref="F168:H168"/>
    <mergeCell ref="K177:L177"/>
    <mergeCell ref="F177:H177"/>
    <mergeCell ref="K172:L172"/>
    <mergeCell ref="F172:H172"/>
    <mergeCell ref="K173:L173"/>
    <mergeCell ref="F173:H173"/>
    <mergeCell ref="D162:H162"/>
    <mergeCell ref="K162:L162"/>
    <mergeCell ref="E163:H163"/>
    <mergeCell ref="K163:L163"/>
    <mergeCell ref="K165:L165"/>
    <mergeCell ref="F165:H165"/>
    <mergeCell ref="K160:L160"/>
    <mergeCell ref="F160:H160"/>
    <mergeCell ref="C161:H161"/>
    <mergeCell ref="K161:L161"/>
    <mergeCell ref="E151:H151"/>
    <mergeCell ref="K151:L151"/>
    <mergeCell ref="K152:L152"/>
    <mergeCell ref="F152:H152"/>
    <mergeCell ref="E156:H156"/>
    <mergeCell ref="K156:L156"/>
    <mergeCell ref="D153:H153"/>
    <mergeCell ref="K153:L153"/>
    <mergeCell ref="E159:H159"/>
    <mergeCell ref="K159:L159"/>
    <mergeCell ref="E154:H154"/>
    <mergeCell ref="K154:L154"/>
    <mergeCell ref="K155:L155"/>
    <mergeCell ref="F155:H155"/>
    <mergeCell ref="D158:H158"/>
    <mergeCell ref="K158:L158"/>
    <mergeCell ref="K157:L157"/>
    <mergeCell ref="F157:H157"/>
    <mergeCell ref="K146:L146"/>
    <mergeCell ref="F146:H146"/>
    <mergeCell ref="E135:H135"/>
    <mergeCell ref="K135:L135"/>
    <mergeCell ref="E132:H132"/>
    <mergeCell ref="K132:L132"/>
    <mergeCell ref="K148:L148"/>
    <mergeCell ref="F148:H148"/>
    <mergeCell ref="K149:L149"/>
    <mergeCell ref="F149:H149"/>
    <mergeCell ref="D150:H150"/>
    <mergeCell ref="K150:L150"/>
    <mergeCell ref="E147:H147"/>
    <mergeCell ref="K147:L147"/>
    <mergeCell ref="K142:L142"/>
    <mergeCell ref="F142:H142"/>
    <mergeCell ref="K143:L143"/>
    <mergeCell ref="F143:H143"/>
    <mergeCell ref="E144:H144"/>
    <mergeCell ref="K144:L144"/>
    <mergeCell ref="K145:L145"/>
    <mergeCell ref="F145:H145"/>
    <mergeCell ref="D140:H140"/>
    <mergeCell ref="K140:L140"/>
    <mergeCell ref="K138:L138"/>
    <mergeCell ref="F138:H138"/>
    <mergeCell ref="C139:H139"/>
    <mergeCell ref="K139:L139"/>
    <mergeCell ref="K133:L133"/>
    <mergeCell ref="F133:H133"/>
    <mergeCell ref="D134:H134"/>
    <mergeCell ref="K134:L134"/>
    <mergeCell ref="E141:H141"/>
    <mergeCell ref="K141:L141"/>
    <mergeCell ref="K136:L136"/>
    <mergeCell ref="F136:H136"/>
    <mergeCell ref="E137:H137"/>
    <mergeCell ref="K137:L137"/>
    <mergeCell ref="D131:H131"/>
    <mergeCell ref="K131:L131"/>
    <mergeCell ref="K130:L130"/>
    <mergeCell ref="F130:H130"/>
    <mergeCell ref="E125:H125"/>
    <mergeCell ref="K125:L125"/>
    <mergeCell ref="K107:L107"/>
    <mergeCell ref="F107:H107"/>
    <mergeCell ref="E114:H114"/>
    <mergeCell ref="K114:L114"/>
    <mergeCell ref="K109:L109"/>
    <mergeCell ref="F109:H109"/>
    <mergeCell ref="E127:H127"/>
    <mergeCell ref="K127:L127"/>
    <mergeCell ref="K128:L128"/>
    <mergeCell ref="F128:H128"/>
    <mergeCell ref="E129:H129"/>
    <mergeCell ref="K129:L129"/>
    <mergeCell ref="K126:L126"/>
    <mergeCell ref="F126:H126"/>
    <mergeCell ref="E123:H123"/>
    <mergeCell ref="K123:L123"/>
    <mergeCell ref="K124:L124"/>
    <mergeCell ref="F124:H124"/>
    <mergeCell ref="K119:L119"/>
    <mergeCell ref="F119:H119"/>
    <mergeCell ref="F115:H115"/>
    <mergeCell ref="K116:L116"/>
    <mergeCell ref="F116:H116"/>
    <mergeCell ref="E105:H105"/>
    <mergeCell ref="K105:L105"/>
    <mergeCell ref="K106:L106"/>
    <mergeCell ref="F106:H106"/>
    <mergeCell ref="K108:L108"/>
    <mergeCell ref="F108:H108"/>
    <mergeCell ref="K103:L103"/>
    <mergeCell ref="F103:H103"/>
    <mergeCell ref="D104:H104"/>
    <mergeCell ref="K104:L104"/>
    <mergeCell ref="E94:H94"/>
    <mergeCell ref="K94:L94"/>
    <mergeCell ref="K95:L95"/>
    <mergeCell ref="F95:H95"/>
    <mergeCell ref="K99:L99"/>
    <mergeCell ref="F99:H99"/>
    <mergeCell ref="K96:L96"/>
    <mergeCell ref="F96:H96"/>
    <mergeCell ref="E102:H102"/>
    <mergeCell ref="K102:L102"/>
    <mergeCell ref="E97:H97"/>
    <mergeCell ref="K97:L97"/>
    <mergeCell ref="K98:L98"/>
    <mergeCell ref="F98:H98"/>
    <mergeCell ref="K101:L101"/>
    <mergeCell ref="F101:H101"/>
    <mergeCell ref="E100:H100"/>
    <mergeCell ref="K100:L100"/>
    <mergeCell ref="C89:H89"/>
    <mergeCell ref="K89:L89"/>
    <mergeCell ref="K78:L78"/>
    <mergeCell ref="F78:H78"/>
    <mergeCell ref="K73:L73"/>
    <mergeCell ref="F73:H73"/>
    <mergeCell ref="E91:H91"/>
    <mergeCell ref="K91:L91"/>
    <mergeCell ref="K92:L92"/>
    <mergeCell ref="F92:H92"/>
    <mergeCell ref="K93:L93"/>
    <mergeCell ref="F93:H93"/>
    <mergeCell ref="D90:H90"/>
    <mergeCell ref="K90:L90"/>
    <mergeCell ref="K85:L85"/>
    <mergeCell ref="F85:H85"/>
    <mergeCell ref="D86:H86"/>
    <mergeCell ref="K86:L86"/>
    <mergeCell ref="E87:H87"/>
    <mergeCell ref="K87:L87"/>
    <mergeCell ref="K88:L88"/>
    <mergeCell ref="F88:H88"/>
    <mergeCell ref="K83:L83"/>
    <mergeCell ref="F83:H83"/>
    <mergeCell ref="K76:L76"/>
    <mergeCell ref="F76:H76"/>
    <mergeCell ref="E77:H77"/>
    <mergeCell ref="K77:L77"/>
    <mergeCell ref="K81:L81"/>
    <mergeCell ref="F81:H81"/>
    <mergeCell ref="E82:H82"/>
    <mergeCell ref="K82:L82"/>
    <mergeCell ref="K54:L54"/>
    <mergeCell ref="F54:H54"/>
    <mergeCell ref="K58:L58"/>
    <mergeCell ref="F58:H58"/>
    <mergeCell ref="K74:L74"/>
    <mergeCell ref="F74:H74"/>
    <mergeCell ref="E75:H75"/>
    <mergeCell ref="K75:L75"/>
    <mergeCell ref="E84:H84"/>
    <mergeCell ref="K84:L84"/>
    <mergeCell ref="K79:L79"/>
    <mergeCell ref="F79:H79"/>
    <mergeCell ref="K80:L80"/>
    <mergeCell ref="F80:H80"/>
    <mergeCell ref="E72:H72"/>
    <mergeCell ref="K72:L72"/>
    <mergeCell ref="K68:L68"/>
    <mergeCell ref="F68:H68"/>
    <mergeCell ref="K69:L69"/>
    <mergeCell ref="F69:H69"/>
    <mergeCell ref="E70:H70"/>
    <mergeCell ref="K70:L70"/>
    <mergeCell ref="K71:L71"/>
    <mergeCell ref="F71:H71"/>
    <mergeCell ref="E44:H44"/>
    <mergeCell ref="K44:L44"/>
    <mergeCell ref="K45:L45"/>
    <mergeCell ref="F45:H45"/>
    <mergeCell ref="E63:H63"/>
    <mergeCell ref="K63:L63"/>
    <mergeCell ref="C50:H50"/>
    <mergeCell ref="K50:L50"/>
    <mergeCell ref="K57:L57"/>
    <mergeCell ref="F57:H57"/>
    <mergeCell ref="E52:H52"/>
    <mergeCell ref="K52:L52"/>
    <mergeCell ref="K65:L65"/>
    <mergeCell ref="F65:H65"/>
    <mergeCell ref="K66:L66"/>
    <mergeCell ref="F66:H66"/>
    <mergeCell ref="E67:H67"/>
    <mergeCell ref="K67:L67"/>
    <mergeCell ref="K64:L64"/>
    <mergeCell ref="F64:H64"/>
    <mergeCell ref="B60:H60"/>
    <mergeCell ref="K60:L60"/>
    <mergeCell ref="C61:H61"/>
    <mergeCell ref="K61:L61"/>
    <mergeCell ref="D62:H62"/>
    <mergeCell ref="K62:L62"/>
    <mergeCell ref="K55:L55"/>
    <mergeCell ref="F55:H55"/>
    <mergeCell ref="K56:L56"/>
    <mergeCell ref="F56:H56"/>
    <mergeCell ref="K53:L53"/>
    <mergeCell ref="F53:H53"/>
    <mergeCell ref="K37:L37"/>
    <mergeCell ref="F37:H37"/>
    <mergeCell ref="K32:L32"/>
    <mergeCell ref="F32:H32"/>
    <mergeCell ref="C38:H38"/>
    <mergeCell ref="K38:L38"/>
    <mergeCell ref="D39:H39"/>
    <mergeCell ref="K39:L39"/>
    <mergeCell ref="E40:H40"/>
    <mergeCell ref="K40:L40"/>
    <mergeCell ref="K41:L41"/>
    <mergeCell ref="F41:H41"/>
    <mergeCell ref="D35:H35"/>
    <mergeCell ref="K35:L35"/>
    <mergeCell ref="E36:H36"/>
    <mergeCell ref="K36:L36"/>
    <mergeCell ref="K59:L59"/>
    <mergeCell ref="F59:H59"/>
    <mergeCell ref="D51:H51"/>
    <mergeCell ref="K51:L51"/>
    <mergeCell ref="E48:H48"/>
    <mergeCell ref="K48:L48"/>
    <mergeCell ref="C46:H46"/>
    <mergeCell ref="K46:L46"/>
    <mergeCell ref="D47:H47"/>
    <mergeCell ref="K47:L47"/>
    <mergeCell ref="K49:L49"/>
    <mergeCell ref="F49:H49"/>
    <mergeCell ref="C42:H42"/>
    <mergeCell ref="K42:L42"/>
    <mergeCell ref="D43:H43"/>
    <mergeCell ref="K43:L43"/>
    <mergeCell ref="K16:L16"/>
    <mergeCell ref="C15:H15"/>
    <mergeCell ref="K15:L15"/>
    <mergeCell ref="B33:H33"/>
    <mergeCell ref="K33:L33"/>
    <mergeCell ref="C34:H34"/>
    <mergeCell ref="K34:L34"/>
    <mergeCell ref="F23:H23"/>
    <mergeCell ref="K28:L28"/>
    <mergeCell ref="F28:H28"/>
    <mergeCell ref="C29:H29"/>
    <mergeCell ref="K29:L29"/>
    <mergeCell ref="E26:H26"/>
    <mergeCell ref="K26:L26"/>
    <mergeCell ref="K27:L27"/>
    <mergeCell ref="F27:H27"/>
    <mergeCell ref="E31:H31"/>
    <mergeCell ref="K31:L31"/>
    <mergeCell ref="D30:H30"/>
    <mergeCell ref="K30:L30"/>
    <mergeCell ref="G1:Q1"/>
    <mergeCell ref="G2:M2"/>
    <mergeCell ref="G3:M3"/>
    <mergeCell ref="G4:P4"/>
    <mergeCell ref="G5:M5"/>
    <mergeCell ref="H7:Q7"/>
    <mergeCell ref="G587:H587"/>
    <mergeCell ref="K587:L587"/>
    <mergeCell ref="B12:H12"/>
    <mergeCell ref="K12:L12"/>
    <mergeCell ref="B13:H13"/>
    <mergeCell ref="E17:H17"/>
    <mergeCell ref="K17:L17"/>
    <mergeCell ref="K18:L18"/>
    <mergeCell ref="F18:H18"/>
    <mergeCell ref="K21:L21"/>
    <mergeCell ref="K25:L25"/>
    <mergeCell ref="F25:H25"/>
    <mergeCell ref="K20:L20"/>
    <mergeCell ref="F20:H20"/>
    <mergeCell ref="E21:H21"/>
    <mergeCell ref="E24:H24"/>
    <mergeCell ref="K24:L24"/>
    <mergeCell ref="K22:L22"/>
    <mergeCell ref="F22:H22"/>
    <mergeCell ref="K23:L23"/>
    <mergeCell ref="K13:L13"/>
    <mergeCell ref="B14:H14"/>
    <mergeCell ref="K14:L14"/>
    <mergeCell ref="E19:H19"/>
    <mergeCell ref="K19:L19"/>
    <mergeCell ref="D16:H16"/>
  </mergeCells>
  <phoneticPr fontId="0" type="noConversion"/>
  <pageMargins left="0.78740157480314965" right="0.78740157480314965" top="0.78740157480314965" bottom="0.78740157480314965" header="0.31496062992125984" footer="0.31496062992125984"/>
  <pageSetup scale="69" fitToHeight="0" orientation="portrait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7"/>
  <sheetViews>
    <sheetView topLeftCell="A10" zoomScale="280" zoomScaleNormal="24" workbookViewId="0">
      <selection activeCell="L22" sqref="L22"/>
    </sheetView>
  </sheetViews>
  <sheetFormatPr defaultColWidth="8.7109375" defaultRowHeight="12.75" x14ac:dyDescent="0.2"/>
  <cols>
    <col min="1" max="1" width="0.7109375" customWidth="1" collapsed="1"/>
    <col min="2" max="13" width="0.5703125" customWidth="1" collapsed="1"/>
    <col min="14" max="15" width="35.7109375" customWidth="1" collapsed="1"/>
    <col min="16" max="17" width="5.7109375" customWidth="1" collapsed="1"/>
    <col min="18" max="18" width="10.7109375" customWidth="1" collapsed="1"/>
    <col min="19" max="19" width="4.7109375" customWidth="1" collapsed="1"/>
    <col min="20" max="20" width="9.85546875" customWidth="1" collapsed="1"/>
    <col min="21" max="21" width="10" customWidth="1" collapsed="1"/>
    <col min="22" max="22" width="10.140625" customWidth="1" collapsed="1"/>
    <col min="23" max="23" width="9.85546875" customWidth="1" collapsed="1"/>
    <col min="24" max="24" width="14.28515625" customWidth="1" collapsed="1"/>
    <col min="25" max="25" width="12.7109375" customWidth="1" collapsed="1"/>
    <col min="26" max="26" width="2.28515625" customWidth="1" collapsed="1"/>
    <col min="27" max="27" width="14.28515625" customWidth="1" collapsed="1"/>
    <col min="28" max="28" width="0.5703125" customWidth="1" collapsed="1"/>
  </cols>
  <sheetData>
    <row r="1" spans="1:27" ht="15" x14ac:dyDescent="0.25">
      <c r="A1" s="1"/>
      <c r="B1" s="183" t="s">
        <v>236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</row>
    <row r="2" spans="1:27" hidden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x14ac:dyDescent="0.2">
      <c r="A3" s="3"/>
      <c r="B3" s="184" t="s">
        <v>237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</row>
    <row r="4" spans="1:27" ht="9" customHeight="1" x14ac:dyDescent="0.2">
      <c r="A4" s="2"/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x14ac:dyDescent="0.2">
      <c r="A5" s="3"/>
      <c r="B5" s="184" t="s">
        <v>238</v>
      </c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</row>
    <row r="6" spans="1:27" ht="18.75" customHeight="1" thickBot="1" x14ac:dyDescent="0.25">
      <c r="A6" s="2"/>
      <c r="B6" s="187" t="s">
        <v>280</v>
      </c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s="61" customFormat="1" ht="23.25" customHeight="1" thickBot="1" x14ac:dyDescent="0.25">
      <c r="A7" s="56"/>
      <c r="B7" s="185" t="s">
        <v>239</v>
      </c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57" t="s">
        <v>240</v>
      </c>
      <c r="Q7" s="57" t="s">
        <v>241</v>
      </c>
      <c r="R7" s="58" t="s">
        <v>242</v>
      </c>
      <c r="S7" s="58" t="s">
        <v>243</v>
      </c>
      <c r="T7" s="58" t="s">
        <v>277</v>
      </c>
      <c r="U7" s="58" t="s">
        <v>281</v>
      </c>
      <c r="V7" s="58" t="s">
        <v>289</v>
      </c>
      <c r="W7" s="58" t="s">
        <v>287</v>
      </c>
      <c r="X7" s="59" t="s">
        <v>244</v>
      </c>
      <c r="Y7" s="186" t="s">
        <v>245</v>
      </c>
      <c r="Z7" s="186"/>
      <c r="AA7" s="60" t="s">
        <v>246</v>
      </c>
    </row>
    <row r="8" spans="1:27" ht="13.5" thickBot="1" x14ac:dyDescent="0.25">
      <c r="A8" s="4"/>
      <c r="B8" s="191" t="s">
        <v>247</v>
      </c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5" t="s">
        <v>247</v>
      </c>
      <c r="Q8" s="5" t="s">
        <v>247</v>
      </c>
      <c r="R8" s="5" t="s">
        <v>247</v>
      </c>
      <c r="S8" s="5" t="s">
        <v>247</v>
      </c>
      <c r="T8" s="5" t="s">
        <v>247</v>
      </c>
      <c r="U8" s="76" t="s">
        <v>247</v>
      </c>
      <c r="V8" s="76" t="s">
        <v>247</v>
      </c>
      <c r="W8" s="76" t="s">
        <v>247</v>
      </c>
      <c r="X8" s="5" t="s">
        <v>247</v>
      </c>
      <c r="Y8" s="193" t="s">
        <v>247</v>
      </c>
      <c r="Z8" s="193"/>
      <c r="AA8" s="6" t="s">
        <v>247</v>
      </c>
    </row>
    <row r="9" spans="1:27" x14ac:dyDescent="0.2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27" ht="12.75" customHeight="1" x14ac:dyDescent="0.2">
      <c r="A10" s="10"/>
      <c r="B10" s="194" t="s">
        <v>248</v>
      </c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33" t="s">
        <v>249</v>
      </c>
      <c r="Q10" s="33"/>
      <c r="R10" s="34"/>
      <c r="S10" s="34"/>
      <c r="T10" s="34"/>
      <c r="U10" s="34"/>
      <c r="V10" s="34"/>
      <c r="W10" s="34"/>
      <c r="X10" s="18" t="s">
        <v>250</v>
      </c>
      <c r="Y10" s="188" t="s">
        <v>251</v>
      </c>
      <c r="Z10" s="188"/>
      <c r="AA10" s="19" t="s">
        <v>252</v>
      </c>
    </row>
    <row r="11" spans="1:27" ht="14.25" customHeight="1" x14ac:dyDescent="0.2">
      <c r="A11" s="10"/>
      <c r="B11" s="48"/>
      <c r="C11" s="189" t="s">
        <v>253</v>
      </c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35" t="s">
        <v>249</v>
      </c>
      <c r="Q11" s="36" t="s">
        <v>254</v>
      </c>
      <c r="R11" s="35"/>
      <c r="S11" s="35"/>
      <c r="T11" s="35"/>
      <c r="U11" s="35"/>
      <c r="V11" s="35"/>
      <c r="W11" s="35"/>
      <c r="X11" s="20" t="s">
        <v>250</v>
      </c>
      <c r="Y11" s="190" t="s">
        <v>251</v>
      </c>
      <c r="Z11" s="190"/>
      <c r="AA11" s="21" t="s">
        <v>252</v>
      </c>
    </row>
    <row r="12" spans="1:27" ht="14.25" customHeight="1" x14ac:dyDescent="0.2">
      <c r="A12" s="10"/>
      <c r="B12" s="49"/>
      <c r="C12" s="50"/>
      <c r="D12" s="192" t="s">
        <v>255</v>
      </c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37" t="s">
        <v>249</v>
      </c>
      <c r="Q12" s="38" t="s">
        <v>256</v>
      </c>
      <c r="R12" s="37"/>
      <c r="S12" s="37"/>
      <c r="T12" s="37"/>
      <c r="U12" s="37"/>
      <c r="V12" s="37"/>
      <c r="W12" s="37"/>
      <c r="X12" s="66" t="s">
        <v>250</v>
      </c>
      <c r="Y12" s="199" t="s">
        <v>251</v>
      </c>
      <c r="Z12" s="199"/>
      <c r="AA12" s="22" t="s">
        <v>252</v>
      </c>
    </row>
    <row r="13" spans="1:27" ht="12.75" customHeight="1" x14ac:dyDescent="0.2">
      <c r="A13" s="10"/>
      <c r="B13" s="49"/>
      <c r="C13" s="50"/>
      <c r="D13" s="51"/>
      <c r="E13" s="195" t="s">
        <v>257</v>
      </c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39" t="s">
        <v>249</v>
      </c>
      <c r="Q13" s="39" t="s">
        <v>256</v>
      </c>
      <c r="R13" s="39" t="s">
        <v>258</v>
      </c>
      <c r="S13" s="40"/>
      <c r="T13" s="40"/>
      <c r="U13" s="40"/>
      <c r="V13" s="40"/>
      <c r="W13" s="40"/>
      <c r="X13" s="23" t="s">
        <v>250</v>
      </c>
      <c r="Y13" s="196" t="s">
        <v>251</v>
      </c>
      <c r="Z13" s="196"/>
      <c r="AA13" s="24" t="s">
        <v>252</v>
      </c>
    </row>
    <row r="14" spans="1:27" ht="12.75" customHeight="1" x14ac:dyDescent="0.2">
      <c r="A14" s="10"/>
      <c r="B14" s="49"/>
      <c r="C14" s="50"/>
      <c r="D14" s="51"/>
      <c r="E14" s="52"/>
      <c r="F14" s="197" t="s">
        <v>259</v>
      </c>
      <c r="G14" s="197"/>
      <c r="H14" s="197"/>
      <c r="I14" s="197"/>
      <c r="J14" s="197"/>
      <c r="K14" s="197"/>
      <c r="L14" s="197"/>
      <c r="M14" s="197"/>
      <c r="N14" s="197"/>
      <c r="O14" s="197"/>
      <c r="P14" s="41" t="s">
        <v>249</v>
      </c>
      <c r="Q14" s="41" t="s">
        <v>256</v>
      </c>
      <c r="R14" s="41" t="s">
        <v>260</v>
      </c>
      <c r="S14" s="42"/>
      <c r="T14" s="42"/>
      <c r="U14" s="42"/>
      <c r="V14" s="42"/>
      <c r="W14" s="42"/>
      <c r="X14" s="25" t="s">
        <v>250</v>
      </c>
      <c r="Y14" s="198" t="s">
        <v>251</v>
      </c>
      <c r="Z14" s="198"/>
      <c r="AA14" s="26" t="s">
        <v>252</v>
      </c>
    </row>
    <row r="15" spans="1:27" ht="12.75" customHeight="1" x14ac:dyDescent="0.2">
      <c r="A15" s="10"/>
      <c r="B15" s="49"/>
      <c r="C15" s="50"/>
      <c r="D15" s="51"/>
      <c r="E15" s="52"/>
      <c r="F15" s="53"/>
      <c r="G15" s="204" t="s">
        <v>261</v>
      </c>
      <c r="H15" s="204"/>
      <c r="I15" s="204"/>
      <c r="J15" s="204"/>
      <c r="K15" s="204"/>
      <c r="L15" s="204"/>
      <c r="M15" s="204"/>
      <c r="N15" s="204"/>
      <c r="O15" s="204"/>
      <c r="P15" s="43" t="s">
        <v>249</v>
      </c>
      <c r="Q15" s="43" t="s">
        <v>256</v>
      </c>
      <c r="R15" s="43" t="s">
        <v>262</v>
      </c>
      <c r="S15" s="44"/>
      <c r="T15" s="44"/>
      <c r="U15" s="44"/>
      <c r="V15" s="44"/>
      <c r="W15" s="44"/>
      <c r="X15" s="27" t="s">
        <v>250</v>
      </c>
      <c r="Y15" s="205" t="s">
        <v>251</v>
      </c>
      <c r="Z15" s="205"/>
      <c r="AA15" s="28" t="s">
        <v>252</v>
      </c>
    </row>
    <row r="16" spans="1:27" ht="12.75" customHeight="1" x14ac:dyDescent="0.2">
      <c r="A16" s="10"/>
      <c r="B16" s="49"/>
      <c r="C16" s="50"/>
      <c r="D16" s="51"/>
      <c r="E16" s="52"/>
      <c r="F16" s="53"/>
      <c r="G16" s="54"/>
      <c r="H16" s="206" t="s">
        <v>263</v>
      </c>
      <c r="I16" s="206"/>
      <c r="J16" s="206"/>
      <c r="K16" s="206"/>
      <c r="L16" s="206"/>
      <c r="M16" s="206"/>
      <c r="N16" s="206"/>
      <c r="O16" s="206"/>
      <c r="P16" s="45" t="s">
        <v>249</v>
      </c>
      <c r="Q16" s="45" t="s">
        <v>256</v>
      </c>
      <c r="R16" s="45" t="s">
        <v>264</v>
      </c>
      <c r="S16" s="46"/>
      <c r="T16" s="46"/>
      <c r="U16" s="46"/>
      <c r="V16" s="46"/>
      <c r="W16" s="46"/>
      <c r="X16" s="29" t="s">
        <v>250</v>
      </c>
      <c r="Y16" s="207" t="s">
        <v>251</v>
      </c>
      <c r="Z16" s="207"/>
      <c r="AA16" s="30" t="s">
        <v>252</v>
      </c>
    </row>
    <row r="17" spans="1:30" ht="12.75" customHeight="1" x14ac:dyDescent="0.2">
      <c r="A17" s="10"/>
      <c r="B17" s="49"/>
      <c r="C17" s="50"/>
      <c r="D17" s="51"/>
      <c r="E17" s="52"/>
      <c r="F17" s="53"/>
      <c r="G17" s="54"/>
      <c r="H17" s="55"/>
      <c r="I17" s="201" t="s">
        <v>265</v>
      </c>
      <c r="J17" s="202"/>
      <c r="K17" s="202"/>
      <c r="L17" s="202"/>
      <c r="M17" s="202"/>
      <c r="N17" s="202"/>
      <c r="O17" s="203"/>
      <c r="P17" s="47" t="s">
        <v>249</v>
      </c>
      <c r="Q17" s="47" t="s">
        <v>256</v>
      </c>
      <c r="R17" s="47" t="s">
        <v>264</v>
      </c>
      <c r="S17" s="47" t="s">
        <v>266</v>
      </c>
      <c r="T17" s="47"/>
      <c r="U17" s="65"/>
      <c r="V17" s="65"/>
      <c r="W17" s="65"/>
      <c r="X17" s="31" t="s">
        <v>250</v>
      </c>
      <c r="Y17" s="200" t="s">
        <v>251</v>
      </c>
      <c r="Z17" s="200"/>
      <c r="AA17" s="32" t="s">
        <v>252</v>
      </c>
      <c r="AD17" s="67" t="s">
        <v>283</v>
      </c>
    </row>
    <row r="18" spans="1:30" ht="12.75" customHeight="1" x14ac:dyDescent="0.2">
      <c r="A18" s="10"/>
      <c r="B18" s="49"/>
      <c r="C18" s="50"/>
      <c r="D18" s="51"/>
      <c r="E18" s="52"/>
      <c r="F18" s="53"/>
      <c r="G18" s="54"/>
      <c r="H18" s="55"/>
      <c r="I18" s="63"/>
      <c r="J18" s="179" t="s">
        <v>278</v>
      </c>
      <c r="K18" s="180"/>
      <c r="L18" s="180"/>
      <c r="M18" s="180"/>
      <c r="N18" s="180"/>
      <c r="O18" s="181"/>
      <c r="P18" s="71" t="s">
        <v>249</v>
      </c>
      <c r="Q18" s="71" t="s">
        <v>256</v>
      </c>
      <c r="R18" s="71" t="s">
        <v>264</v>
      </c>
      <c r="S18" s="71" t="s">
        <v>266</v>
      </c>
      <c r="T18" s="72" t="s">
        <v>279</v>
      </c>
      <c r="U18" s="73"/>
      <c r="V18" s="73"/>
      <c r="W18" s="73"/>
      <c r="X18" s="74" t="s">
        <v>250</v>
      </c>
      <c r="Y18" s="182" t="s">
        <v>251</v>
      </c>
      <c r="Z18" s="182"/>
      <c r="AA18" s="75" t="s">
        <v>252</v>
      </c>
    </row>
    <row r="19" spans="1:30" ht="12.75" customHeight="1" x14ac:dyDescent="0.2">
      <c r="A19" s="10"/>
      <c r="B19" s="49"/>
      <c r="C19" s="50"/>
      <c r="D19" s="51"/>
      <c r="E19" s="52"/>
      <c r="F19" s="53"/>
      <c r="G19" s="54"/>
      <c r="H19" s="55"/>
      <c r="I19" s="63"/>
      <c r="J19" s="77"/>
      <c r="K19" s="179" t="s">
        <v>285</v>
      </c>
      <c r="L19" s="180"/>
      <c r="M19" s="180"/>
      <c r="N19" s="180"/>
      <c r="O19" s="181"/>
      <c r="P19" s="71" t="s">
        <v>249</v>
      </c>
      <c r="Q19" s="71" t="s">
        <v>256</v>
      </c>
      <c r="R19" s="71" t="s">
        <v>264</v>
      </c>
      <c r="S19" s="71" t="s">
        <v>266</v>
      </c>
      <c r="T19" s="72" t="s">
        <v>279</v>
      </c>
      <c r="U19" s="73" t="s">
        <v>282</v>
      </c>
      <c r="V19" s="73"/>
      <c r="W19" s="73"/>
      <c r="X19" s="74" t="s">
        <v>250</v>
      </c>
      <c r="Y19" s="182" t="s">
        <v>251</v>
      </c>
      <c r="Z19" s="182"/>
      <c r="AA19" s="75" t="s">
        <v>252</v>
      </c>
    </row>
    <row r="20" spans="1:30" ht="12.75" customHeight="1" x14ac:dyDescent="0.2">
      <c r="A20" s="10"/>
      <c r="B20" s="49"/>
      <c r="C20" s="50"/>
      <c r="D20" s="51"/>
      <c r="E20" s="52"/>
      <c r="F20" s="53"/>
      <c r="G20" s="54"/>
      <c r="H20" s="55"/>
      <c r="I20" s="63"/>
      <c r="J20" s="77"/>
      <c r="K20" s="77"/>
      <c r="L20" s="179" t="s">
        <v>290</v>
      </c>
      <c r="M20" s="180"/>
      <c r="N20" s="180"/>
      <c r="O20" s="181"/>
      <c r="P20" s="71" t="s">
        <v>249</v>
      </c>
      <c r="Q20" s="71" t="s">
        <v>256</v>
      </c>
      <c r="R20" s="71" t="s">
        <v>264</v>
      </c>
      <c r="S20" s="71" t="s">
        <v>266</v>
      </c>
      <c r="T20" s="72" t="s">
        <v>279</v>
      </c>
      <c r="U20" s="73" t="s">
        <v>282</v>
      </c>
      <c r="V20" s="73" t="s">
        <v>288</v>
      </c>
      <c r="W20" s="73"/>
      <c r="X20" s="74" t="s">
        <v>250</v>
      </c>
      <c r="Y20" s="182" t="s">
        <v>251</v>
      </c>
      <c r="Z20" s="182"/>
      <c r="AA20" s="75" t="s">
        <v>252</v>
      </c>
    </row>
    <row r="21" spans="1:30" ht="12.75" customHeight="1" x14ac:dyDescent="0.2">
      <c r="A21" s="10"/>
      <c r="B21" s="49"/>
      <c r="C21" s="50"/>
      <c r="D21" s="51"/>
      <c r="E21" s="52"/>
      <c r="F21" s="53"/>
      <c r="G21" s="54"/>
      <c r="H21" s="55"/>
      <c r="I21" s="63"/>
      <c r="J21" s="78"/>
      <c r="K21" s="78"/>
      <c r="L21" s="78"/>
      <c r="M21" s="211" t="s">
        <v>286</v>
      </c>
      <c r="N21" s="212"/>
      <c r="O21" s="213"/>
      <c r="P21" s="71" t="s">
        <v>249</v>
      </c>
      <c r="Q21" s="71" t="s">
        <v>256</v>
      </c>
      <c r="R21" s="71" t="s">
        <v>264</v>
      </c>
      <c r="S21" s="71" t="s">
        <v>266</v>
      </c>
      <c r="T21" s="72" t="s">
        <v>279</v>
      </c>
      <c r="U21" s="73" t="s">
        <v>282</v>
      </c>
      <c r="V21" s="73" t="s">
        <v>288</v>
      </c>
      <c r="W21" s="73" t="s">
        <v>284</v>
      </c>
      <c r="X21" s="74" t="s">
        <v>250</v>
      </c>
      <c r="Y21" s="182" t="s">
        <v>251</v>
      </c>
      <c r="Z21" s="182"/>
      <c r="AA21" s="75" t="s">
        <v>252</v>
      </c>
    </row>
    <row r="22" spans="1:30" ht="14.45" customHeight="1" thickBot="1" x14ac:dyDescent="0.25"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8"/>
      <c r="Y22" s="215"/>
      <c r="Z22" s="215"/>
      <c r="AA22" s="68"/>
    </row>
    <row r="23" spans="1:30" ht="13.5" thickBot="1" x14ac:dyDescent="0.25">
      <c r="A23" s="11"/>
      <c r="B23" s="208" t="s">
        <v>267</v>
      </c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10"/>
      <c r="X23" s="69" t="s">
        <v>250</v>
      </c>
      <c r="Y23" s="216" t="s">
        <v>251</v>
      </c>
      <c r="Z23" s="216"/>
      <c r="AA23" s="70" t="s">
        <v>252</v>
      </c>
    </row>
    <row r="24" spans="1:30" x14ac:dyDescent="0.2"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</row>
    <row r="25" spans="1:30" ht="12.75" customHeight="1" x14ac:dyDescent="0.2">
      <c r="B25" s="184" t="s">
        <v>268</v>
      </c>
      <c r="C25" s="184"/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3" t="s">
        <v>269</v>
      </c>
      <c r="P25" s="14"/>
      <c r="Q25" s="217"/>
      <c r="R25" s="217"/>
      <c r="S25" s="14"/>
      <c r="T25" s="14"/>
      <c r="U25" s="14"/>
      <c r="V25" s="14"/>
      <c r="W25" s="14"/>
      <c r="X25" s="217" t="s">
        <v>270</v>
      </c>
      <c r="Y25" s="217"/>
      <c r="Z25" s="14"/>
      <c r="AA25" s="15" t="s">
        <v>271</v>
      </c>
    </row>
    <row r="26" spans="1:30" x14ac:dyDescent="0.2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64" t="s">
        <v>272</v>
      </c>
      <c r="P26" s="64"/>
      <c r="Q26" s="214" t="s">
        <v>273</v>
      </c>
      <c r="R26" s="214"/>
      <c r="S26" s="64"/>
      <c r="T26" s="64"/>
      <c r="U26" s="64"/>
      <c r="V26" s="64"/>
      <c r="W26" s="64"/>
      <c r="X26" s="214" t="s">
        <v>274</v>
      </c>
      <c r="Y26" s="214"/>
      <c r="Z26" s="64"/>
      <c r="AA26" s="64" t="s">
        <v>275</v>
      </c>
    </row>
    <row r="27" spans="1:30" x14ac:dyDescent="0.2">
      <c r="I27" s="17" t="s">
        <v>276</v>
      </c>
      <c r="J27" s="17"/>
      <c r="K27" s="17"/>
      <c r="L27" s="17"/>
      <c r="M27" s="17"/>
      <c r="N27" s="17"/>
    </row>
  </sheetData>
  <mergeCells count="41">
    <mergeCell ref="B25:N25"/>
    <mergeCell ref="Q26:R26"/>
    <mergeCell ref="X26:Y26"/>
    <mergeCell ref="Y22:Z22"/>
    <mergeCell ref="Y23:Z23"/>
    <mergeCell ref="Q25:R25"/>
    <mergeCell ref="X25:Y25"/>
    <mergeCell ref="Y21:Z21"/>
    <mergeCell ref="B23:W23"/>
    <mergeCell ref="M21:O21"/>
    <mergeCell ref="Y20:Z20"/>
    <mergeCell ref="Y19:Z19"/>
    <mergeCell ref="K19:O19"/>
    <mergeCell ref="L20:O20"/>
    <mergeCell ref="Y17:Z17"/>
    <mergeCell ref="I17:O17"/>
    <mergeCell ref="G15:O15"/>
    <mergeCell ref="Y15:Z15"/>
    <mergeCell ref="H16:O16"/>
    <mergeCell ref="Y16:Z16"/>
    <mergeCell ref="E13:O13"/>
    <mergeCell ref="Y13:Z13"/>
    <mergeCell ref="F14:O14"/>
    <mergeCell ref="Y14:Z14"/>
    <mergeCell ref="Y12:Z12"/>
    <mergeCell ref="J18:O18"/>
    <mergeCell ref="Y18:Z18"/>
    <mergeCell ref="B1:AA1"/>
    <mergeCell ref="B3:AA3"/>
    <mergeCell ref="B5:AA5"/>
    <mergeCell ref="B7:O7"/>
    <mergeCell ref="Y7:Z7"/>
    <mergeCell ref="B4:N4"/>
    <mergeCell ref="B6:N6"/>
    <mergeCell ref="Y10:Z10"/>
    <mergeCell ref="C11:O11"/>
    <mergeCell ref="Y11:Z11"/>
    <mergeCell ref="B8:O8"/>
    <mergeCell ref="D12:O12"/>
    <mergeCell ref="Y8:Z8"/>
    <mergeCell ref="B10:O10"/>
  </mergeCells>
  <phoneticPr fontId="0" type="noConversion"/>
  <pageMargins left="0.39370078740157483" right="0.23622047244094491" top="0.74803149606299213" bottom="0.39370078740157483" header="0.51181102362204722" footer="0.51181102362204722"/>
  <pageSetup scale="92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39</vt:i4>
      </vt:variant>
    </vt:vector>
  </HeadingPairs>
  <TitlesOfParts>
    <vt:vector size="41" baseType="lpstr">
      <vt:lpstr>Результат</vt:lpstr>
      <vt:lpstr>Лист1</vt:lpstr>
      <vt:lpstr>clsAnalityc1</vt:lpstr>
      <vt:lpstr>clsAnalityc2</vt:lpstr>
      <vt:lpstr>clsAnalityc3</vt:lpstr>
      <vt:lpstr>ColTotalAnalityc1</vt:lpstr>
      <vt:lpstr>ColTotalAnalityc2</vt:lpstr>
      <vt:lpstr>ColTotalAnalityc3</vt:lpstr>
      <vt:lpstr>ColTotalCSR1</vt:lpstr>
      <vt:lpstr>ColTotalCSR2</vt:lpstr>
      <vt:lpstr>ColTotalCSR3</vt:lpstr>
      <vt:lpstr>ColTotalCSR4</vt:lpstr>
      <vt:lpstr>ColTotalFKR1</vt:lpstr>
      <vt:lpstr>ColTotalFKR2</vt:lpstr>
      <vt:lpstr>ColTotalGRBS</vt:lpstr>
      <vt:lpstr>ColTotalSubEKR</vt:lpstr>
      <vt:lpstr>CSR</vt:lpstr>
      <vt:lpstr>FKR</vt:lpstr>
      <vt:lpstr>Footer</vt:lpstr>
      <vt:lpstr>GRBS</vt:lpstr>
      <vt:lpstr>Header</vt:lpstr>
      <vt:lpstr>Row</vt:lpstr>
      <vt:lpstr>SubEKR</vt:lpstr>
      <vt:lpstr>Total</vt:lpstr>
      <vt:lpstr>TotalAnalityc1</vt:lpstr>
      <vt:lpstr>TotalAnalityc2</vt:lpstr>
      <vt:lpstr>TotalAnalityc3</vt:lpstr>
      <vt:lpstr>TotalCSRXX00000000</vt:lpstr>
      <vt:lpstr>TotalCSRXXX0000000</vt:lpstr>
      <vt:lpstr>TotalCSRXXXXX00000</vt:lpstr>
      <vt:lpstr>TotalCSRXXXXXXXXXX</vt:lpstr>
      <vt:lpstr>TotalFKRXX00</vt:lpstr>
      <vt:lpstr>TotalFKRXXXX</vt:lpstr>
      <vt:lpstr>TotalGRBS</vt:lpstr>
      <vt:lpstr>TotalSubEKR</vt:lpstr>
      <vt:lpstr>TotalVR</vt:lpstr>
      <vt:lpstr>VR</vt:lpstr>
      <vt:lpstr>Year1</vt:lpstr>
      <vt:lpstr>Year2</vt:lpstr>
      <vt:lpstr>Year3</vt:lpstr>
      <vt:lpstr>Результат!Заголовки_для_печати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Греков Сергей Викторович</dc:creator>
  <cp:lastModifiedBy>Ирина Черниговская</cp:lastModifiedBy>
  <cp:revision>0</cp:revision>
  <cp:lastPrinted>2017-12-09T13:22:53Z</cp:lastPrinted>
  <dcterms:created xsi:type="dcterms:W3CDTF">2017-02-20T14:15:25Z</dcterms:created>
  <dcterms:modified xsi:type="dcterms:W3CDTF">2018-03-26T09:42:59Z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